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30" yWindow="405" windowWidth="15120" windowHeight="7890"/>
  </bookViews>
  <sheets>
    <sheet name="МП" sheetId="1" r:id="rId1"/>
    <sheet name="МАП" sheetId="2" r:id="rId2"/>
    <sheet name="Лист3" sheetId="3" r:id="rId3"/>
    <sheet name="Лист2" sheetId="4" r:id="rId4"/>
  </sheets>
  <calcPr calcId="152511"/>
</workbook>
</file>

<file path=xl/calcChain.xml><?xml version="1.0" encoding="utf-8"?>
<calcChain xmlns="http://schemas.openxmlformats.org/spreadsheetml/2006/main">
  <c r="D11" i="1" l="1"/>
  <c r="C11" i="1"/>
  <c r="D415" i="1"/>
  <c r="C415" i="1"/>
  <c r="E414" i="1"/>
  <c r="E413" i="1"/>
  <c r="C394" i="1"/>
  <c r="D394" i="1"/>
  <c r="E394" i="1"/>
  <c r="C386" i="1"/>
  <c r="D386" i="1"/>
  <c r="E386" i="1"/>
  <c r="E370" i="1"/>
  <c r="D370" i="1"/>
  <c r="C370" i="1"/>
  <c r="C326" i="1"/>
  <c r="D326" i="1"/>
  <c r="D297" i="1"/>
  <c r="C297" i="1"/>
  <c r="E226" i="1"/>
  <c r="D226" i="1"/>
  <c r="C226" i="1"/>
  <c r="E190" i="1"/>
  <c r="D190" i="1"/>
  <c r="C190" i="1"/>
  <c r="C182" i="1"/>
  <c r="D182" i="1"/>
  <c r="D97" i="1"/>
  <c r="C97" i="1"/>
  <c r="C67" i="1"/>
  <c r="D67" i="1"/>
  <c r="C21" i="1"/>
  <c r="D21" i="1"/>
  <c r="E456" i="1" l="1"/>
  <c r="C26" i="1" l="1"/>
  <c r="D26" i="1"/>
  <c r="E26" i="1"/>
  <c r="E27" i="1"/>
  <c r="E28" i="1"/>
  <c r="E29" i="1"/>
  <c r="E30" i="1"/>
  <c r="C33" i="1"/>
  <c r="D33" i="1"/>
  <c r="E33" i="1"/>
  <c r="E36" i="1"/>
  <c r="C40" i="1"/>
  <c r="D40" i="1"/>
  <c r="E40" i="1"/>
  <c r="E42" i="1"/>
  <c r="E43" i="1"/>
  <c r="C47" i="1"/>
  <c r="D47" i="1"/>
  <c r="E47" i="1"/>
  <c r="E49" i="1"/>
  <c r="E50" i="1"/>
  <c r="C54" i="1"/>
  <c r="D54" i="1"/>
  <c r="E54" i="1"/>
  <c r="E56" i="1"/>
  <c r="E57" i="1"/>
  <c r="C61" i="1"/>
  <c r="D61" i="1"/>
  <c r="E61" i="1"/>
  <c r="E62" i="1"/>
  <c r="C6" i="2" l="1"/>
  <c r="E10" i="2"/>
  <c r="C480" i="1" l="1"/>
  <c r="C479" i="1"/>
  <c r="E182" i="1" l="1"/>
  <c r="E569" i="1"/>
  <c r="D566" i="1"/>
  <c r="C566" i="1"/>
  <c r="E15" i="1"/>
  <c r="E562" i="1"/>
  <c r="E561" i="1"/>
  <c r="D559" i="1"/>
  <c r="C559" i="1"/>
  <c r="C256" i="1"/>
  <c r="E566" i="1" l="1"/>
  <c r="E559" i="1"/>
  <c r="D257" i="1"/>
  <c r="D14" i="1" s="1"/>
  <c r="D256" i="1"/>
  <c r="E256" i="1" s="1"/>
  <c r="C257" i="1"/>
  <c r="E270" i="1"/>
  <c r="D298" i="1"/>
  <c r="C298" i="1"/>
  <c r="C14" i="1" l="1"/>
  <c r="E14" i="1"/>
  <c r="E257" i="1"/>
  <c r="D192" i="1"/>
  <c r="C192" i="1"/>
  <c r="D191" i="1"/>
  <c r="C191" i="1"/>
  <c r="D72" i="1" l="1"/>
  <c r="D522" i="1" l="1"/>
  <c r="C522" i="1"/>
  <c r="E474" i="1"/>
  <c r="E471" i="1"/>
  <c r="E460" i="1"/>
  <c r="E436" i="1"/>
  <c r="D399" i="1" l="1"/>
  <c r="C399" i="1"/>
  <c r="E401" i="1"/>
  <c r="E395" i="1"/>
  <c r="E376" i="1" l="1"/>
  <c r="D99" i="1" l="1"/>
  <c r="D13" i="1" s="1"/>
  <c r="D165" i="1"/>
  <c r="C165" i="1"/>
  <c r="D158" i="1"/>
  <c r="C158" i="1"/>
  <c r="E145" i="1"/>
  <c r="E118" i="1"/>
  <c r="E117" i="1"/>
  <c r="D6" i="2" l="1"/>
  <c r="E179" i="1" l="1"/>
  <c r="D537" i="1" l="1"/>
  <c r="C537" i="1"/>
  <c r="D490" i="1"/>
  <c r="C490" i="1"/>
  <c r="E466" i="1" l="1"/>
  <c r="E451" i="1"/>
  <c r="E437" i="1"/>
  <c r="D407" i="1"/>
  <c r="C407" i="1"/>
  <c r="D403" i="1"/>
  <c r="C403" i="1"/>
  <c r="E405" i="1"/>
  <c r="E372" i="1"/>
  <c r="E448" i="1" l="1"/>
  <c r="E352" i="1"/>
  <c r="E338" i="1"/>
  <c r="E342" i="1"/>
  <c r="E331" i="1"/>
  <c r="E335" i="1"/>
  <c r="E316" i="1"/>
  <c r="E320" i="1"/>
  <c r="E309" i="1"/>
  <c r="E313" i="1"/>
  <c r="D261" i="1" l="1"/>
  <c r="E192" i="1" l="1"/>
  <c r="E197" i="1" l="1"/>
  <c r="E200" i="1"/>
  <c r="E75" i="1" l="1"/>
  <c r="E76" i="1"/>
  <c r="D79" i="1"/>
  <c r="C79" i="1"/>
  <c r="E8" i="2" l="1"/>
  <c r="E7" i="2"/>
  <c r="E6" i="2"/>
  <c r="E356" i="1" l="1"/>
  <c r="E536" i="1" l="1"/>
  <c r="E556" i="1"/>
  <c r="E550" i="1"/>
  <c r="E549" i="1"/>
  <c r="D553" i="1"/>
  <c r="C553" i="1"/>
  <c r="D547" i="1"/>
  <c r="C547" i="1"/>
  <c r="D534" i="1" l="1"/>
  <c r="E537" i="1"/>
  <c r="E553" i="1"/>
  <c r="E547" i="1"/>
  <c r="C534" i="1"/>
  <c r="E534" i="1" s="1"/>
  <c r="E544" i="1"/>
  <c r="E541" i="1"/>
  <c r="E504" i="1"/>
  <c r="E531" i="1"/>
  <c r="E530" i="1"/>
  <c r="E529" i="1"/>
  <c r="D528" i="1"/>
  <c r="C528" i="1"/>
  <c r="E522" i="1"/>
  <c r="E525" i="1"/>
  <c r="E516" i="1"/>
  <c r="E519" i="1"/>
  <c r="D510" i="1"/>
  <c r="C510" i="1"/>
  <c r="E472" i="1"/>
  <c r="E470" i="1"/>
  <c r="D480" i="1"/>
  <c r="D479" i="1"/>
  <c r="D478" i="1"/>
  <c r="C478" i="1"/>
  <c r="E499" i="1"/>
  <c r="E496" i="1"/>
  <c r="E492" i="1"/>
  <c r="E493" i="1"/>
  <c r="E490" i="1"/>
  <c r="E484" i="1"/>
  <c r="E464" i="1"/>
  <c r="D416" i="1"/>
  <c r="C416" i="1"/>
  <c r="C12" i="1" s="1"/>
  <c r="E441" i="1"/>
  <c r="E444" i="1"/>
  <c r="E434" i="1"/>
  <c r="E427" i="1"/>
  <c r="E430" i="1"/>
  <c r="E423" i="1"/>
  <c r="E10" i="1" l="1"/>
  <c r="E9" i="1"/>
  <c r="E505" i="1"/>
  <c r="E506" i="1"/>
  <c r="D503" i="1"/>
  <c r="C503" i="1"/>
  <c r="E528" i="1"/>
  <c r="E480" i="1"/>
  <c r="E479" i="1"/>
  <c r="E477" i="1"/>
  <c r="E420" i="1"/>
  <c r="E412" i="1"/>
  <c r="E415" i="1"/>
  <c r="E407" i="1"/>
  <c r="E408" i="1"/>
  <c r="E404" i="1"/>
  <c r="E403" i="1"/>
  <c r="E400" i="1"/>
  <c r="E399" i="1"/>
  <c r="D375" i="1"/>
  <c r="C375" i="1"/>
  <c r="E380" i="1"/>
  <c r="D327" i="1"/>
  <c r="E363" i="1"/>
  <c r="D359" i="1"/>
  <c r="C359" i="1"/>
  <c r="E345" i="1"/>
  <c r="E349" i="1"/>
  <c r="E306" i="1"/>
  <c r="E302" i="1"/>
  <c r="D12" i="1" l="1"/>
  <c r="E12" i="1" s="1"/>
  <c r="E367" i="1"/>
  <c r="E503" i="1"/>
  <c r="E298" i="1"/>
  <c r="E327" i="1"/>
  <c r="E375" i="1"/>
  <c r="E391" i="1"/>
  <c r="E294" i="1"/>
  <c r="E323" i="1"/>
  <c r="E359" i="1"/>
  <c r="D290" i="1"/>
  <c r="C290" i="1"/>
  <c r="E292" i="1"/>
  <c r="E291" i="1"/>
  <c r="E228" i="1"/>
  <c r="E227" i="1"/>
  <c r="E250" i="1"/>
  <c r="D245" i="1"/>
  <c r="E245" i="1" s="1"/>
  <c r="E242" i="1"/>
  <c r="E238" i="1"/>
  <c r="E290" i="1" l="1"/>
  <c r="E255" i="1"/>
  <c r="E223" i="1"/>
  <c r="D283" i="1"/>
  <c r="C283" i="1"/>
  <c r="E287" i="1"/>
  <c r="E286" i="1"/>
  <c r="E276" i="1"/>
  <c r="E280" i="1"/>
  <c r="D268" i="1"/>
  <c r="C268" i="1"/>
  <c r="E273" i="1"/>
  <c r="E272" i="1"/>
  <c r="C261" i="1"/>
  <c r="E261" i="1" s="1"/>
  <c r="E265" i="1"/>
  <c r="E206" i="1"/>
  <c r="E202" i="1"/>
  <c r="E283" i="1" l="1"/>
  <c r="E268" i="1"/>
  <c r="E213" i="1"/>
  <c r="E211" i="1"/>
  <c r="E210" i="1"/>
  <c r="D209" i="1"/>
  <c r="C209" i="1"/>
  <c r="E199" i="1"/>
  <c r="C99" i="1"/>
  <c r="E175" i="1"/>
  <c r="E174" i="1"/>
  <c r="D172" i="1"/>
  <c r="C172" i="1"/>
  <c r="E168" i="1"/>
  <c r="E165" i="1"/>
  <c r="E161" i="1"/>
  <c r="E158" i="1"/>
  <c r="E154" i="1"/>
  <c r="E153" i="1"/>
  <c r="E147" i="1"/>
  <c r="E140" i="1"/>
  <c r="E137" i="1"/>
  <c r="E133" i="1"/>
  <c r="E130" i="1"/>
  <c r="E126" i="1"/>
  <c r="E125" i="1"/>
  <c r="E124" i="1"/>
  <c r="E119" i="1"/>
  <c r="E116" i="1"/>
  <c r="E114" i="1"/>
  <c r="E112" i="1"/>
  <c r="E111" i="1"/>
  <c r="E110" i="1"/>
  <c r="E105" i="1"/>
  <c r="E104" i="1"/>
  <c r="E68" i="1"/>
  <c r="E89" i="1"/>
  <c r="E86" i="1"/>
  <c r="E82" i="1"/>
  <c r="E79" i="1"/>
  <c r="C72" i="1"/>
  <c r="E22" i="1"/>
  <c r="C13" i="1" l="1"/>
  <c r="E13" i="1" s="1"/>
  <c r="E11" i="1"/>
  <c r="E8" i="1"/>
  <c r="E189" i="1"/>
  <c r="E188" i="1"/>
  <c r="E209" i="1"/>
  <c r="E252" i="1"/>
  <c r="E144" i="1"/>
  <c r="E109" i="1"/>
  <c r="E97" i="1"/>
  <c r="E99" i="1"/>
  <c r="E195" i="1"/>
  <c r="E151" i="1"/>
  <c r="E191" i="1"/>
  <c r="E96" i="1"/>
  <c r="E64" i="1"/>
  <c r="E123" i="1"/>
  <c r="E67" i="1"/>
  <c r="E172" i="1"/>
  <c r="E95" i="1"/>
  <c r="E72" i="1"/>
  <c r="E21" i="1"/>
  <c r="E107" i="1"/>
  <c r="E102" i="1"/>
  <c r="E187" i="1" l="1"/>
  <c r="E94" i="1"/>
</calcChain>
</file>

<file path=xl/sharedStrings.xml><?xml version="1.0" encoding="utf-8"?>
<sst xmlns="http://schemas.openxmlformats.org/spreadsheetml/2006/main" count="725" uniqueCount="204">
  <si>
    <t>ИНФОРМАЦИЯ</t>
  </si>
  <si>
    <t>Примечание</t>
  </si>
  <si>
    <t>ВСЕГО по программам</t>
  </si>
  <si>
    <t>федеральный бюджет</t>
  </si>
  <si>
    <t>областной бюджет</t>
  </si>
  <si>
    <t>бюджет муниципального района</t>
  </si>
  <si>
    <t>бюджет Рославльского городского поселения</t>
  </si>
  <si>
    <t>внебюджетные источники</t>
  </si>
  <si>
    <t>тыс.руб.</t>
  </si>
  <si>
    <t>ВСЕГО по программе</t>
  </si>
  <si>
    <t>Комитет образования</t>
  </si>
  <si>
    <t>№  п/п</t>
  </si>
  <si>
    <t>Комитет ЖКХ, энергетики, дорог и транспорта</t>
  </si>
  <si>
    <t>федеральный бюджет (средства фонда реформированию ЖКХ)</t>
  </si>
  <si>
    <t>внебюджетные источники (средства собственников жилых помещений)</t>
  </si>
  <si>
    <t xml:space="preserve">внебюджетные источники </t>
  </si>
  <si>
    <t xml:space="preserve">бюджеты сельских поселений </t>
  </si>
  <si>
    <t xml:space="preserve">областной бюджет </t>
  </si>
  <si>
    <t>внебюджетные источники (средства за счет аренды)</t>
  </si>
  <si>
    <t>внебюджетные источники (собственные средства сельхоз.предприятий)</t>
  </si>
  <si>
    <t>Комитет по местному самоуправлению</t>
  </si>
  <si>
    <t>Комитет по строительству и архитектуре</t>
  </si>
  <si>
    <t>бюджеты сельских поселений</t>
  </si>
  <si>
    <t>Комитет имущественных и земельных отношений</t>
  </si>
  <si>
    <t>Муниципальная адресная программа по переселению граждан из аварийного жилищного фонда на 2013-2017 годы муниципального образования Рославльское городское поселение Рославльского района Смоленской области</t>
  </si>
  <si>
    <t xml:space="preserve">   </t>
  </si>
  <si>
    <t>подпрограммы</t>
  </si>
  <si>
    <t>1)</t>
  </si>
  <si>
    <t>Развитие культурно-досуговой деятельности и сохранение объектов культурного наследия</t>
  </si>
  <si>
    <t>ВСЕГО по подпрограмме 1</t>
  </si>
  <si>
    <t>2)</t>
  </si>
  <si>
    <t>ВСЕГО по подпрограмме 2</t>
  </si>
  <si>
    <t>Библиотечное обслуживание населения</t>
  </si>
  <si>
    <t>Дополнительное образование детей в сфере художественно-эстетического развития</t>
  </si>
  <si>
    <t>ВСЕГО по подпрограмме 3</t>
  </si>
  <si>
    <t>3)</t>
  </si>
  <si>
    <t>Музейная деятельность</t>
  </si>
  <si>
    <t>ВСЕГО по подпрограмме 4</t>
  </si>
  <si>
    <t>4)</t>
  </si>
  <si>
    <t>Создание условий для обеспечения бухгалтерского учета в учреждениях культуры и спорта</t>
  </si>
  <si>
    <t>ВСЕГО по подпрограмме 5</t>
  </si>
  <si>
    <t>5)</t>
  </si>
  <si>
    <t>Обеспечивающая подпрограмма</t>
  </si>
  <si>
    <t>6)</t>
  </si>
  <si>
    <t xml:space="preserve">ВСЕГО по обеспечивающей подпрограмме </t>
  </si>
  <si>
    <t>Развитие системы дополнительного образования детей в сфере физической культуры и спорта на территории муниципального образования "Рославльский район" Смолеснкой области</t>
  </si>
  <si>
    <t>Развитие молодежной политики</t>
  </si>
  <si>
    <t>Развитие дошкольного образования</t>
  </si>
  <si>
    <t>ВСЕГО по подпрограмме</t>
  </si>
  <si>
    <t>Развитие общего образования</t>
  </si>
  <si>
    <t>Развитие дополнительного образования детей</t>
  </si>
  <si>
    <t>7)</t>
  </si>
  <si>
    <t>9)</t>
  </si>
  <si>
    <t>10)</t>
  </si>
  <si>
    <t>Поддержка детской одаренности и социальной успешности учащихся</t>
  </si>
  <si>
    <t>11)</t>
  </si>
  <si>
    <t>Бухгалтерский учет и отчетность</t>
  </si>
  <si>
    <t>8)</t>
  </si>
  <si>
    <t xml:space="preserve">Развитие физической культуры и массового спорта на территории муниципального образования "Рославльский район" Смоленской области" </t>
  </si>
  <si>
    <t>Переселение граждан из аварийного жилищного фонда на территории Рославльского городского поселения Рославльского района Смоленской области</t>
  </si>
  <si>
    <t>Обеспечение пожарной безопасности на территории муниципального образования Рославльское городское поселение Рославльского района Смоленской области годы</t>
  </si>
  <si>
    <t>Капитальный ремонт общего имущества в многоквартирных домах, расположенных на территории Рославльского городского поселения Рославльского района Смоленской области</t>
  </si>
  <si>
    <t>Содержание автомобильных дорог общего пользования, инженерных сооружений на них в рамках благоустройства Рославльского городского поселения Рославльского района Смоленской области</t>
  </si>
  <si>
    <t>Капитальный ремонт, ремонт автомобильных дорог общего пользования, тротуаров, дворовых территорий и проездов к ним в границах Рославльского городского поселения Рославльского района Смоленской области</t>
  </si>
  <si>
    <t>Средства муниципального Дорожного фонда (ГБ)</t>
  </si>
  <si>
    <t>Безопасность дорожного движения на территории Рославльского городского поселения Рославльского района Смоленской области</t>
  </si>
  <si>
    <t>Создание условий для предоставления транспортных услуг населению и организации транспортного обслуживания на территории муниципального образования «Рославльский район» Смоленской области</t>
  </si>
  <si>
    <t>Энергосбережение и повышение энергетической эффективности в жилищном фонде</t>
  </si>
  <si>
    <t>Энергопотребление и повышение энергетической эффективности в системах коммунальной инфраструктуры</t>
  </si>
  <si>
    <t>Содержание и текущий ремонт жилых помещений многоквартирных домов коридорного типа Рославльского городского поселения Рославльского района Смоленской области</t>
  </si>
  <si>
    <t>Оказание услуг населению по помывкам в банях на территории Рославльского городского поселения Рославльского района Смоленской области</t>
  </si>
  <si>
    <t>Оказание услуг населению по сбору и вывозу жидких бытовых отходов на территории Рославльского городского поселения Рославльского района Смоленской области</t>
  </si>
  <si>
    <t>Озеленение территории Рославльского городского поселения Рославльского района Смоленской области</t>
  </si>
  <si>
    <t>Организация по содержанию мест захоронения на территории муниципального образования Рославльское городское поселение Рославльского района Смоленской области</t>
  </si>
  <si>
    <t>Уличное освещение  на территории Рославльского городского поселения Рославльского района Смоленской области</t>
  </si>
  <si>
    <t>Охрана окружающей среды на территории Рославльского городского поселения Рославльского района Смоленской области</t>
  </si>
  <si>
    <t>Прочие мероприятия по благоустройству территории Рославльского городского поселения Рославльского района Смоленской области</t>
  </si>
  <si>
    <t>ВСЕГО по основному мероприятию</t>
  </si>
  <si>
    <t>Организация развития сельского  хозяйства муниципального  образования «Рославльский район» Смоленской области</t>
  </si>
  <si>
    <t>Основное мероприятие 1 "Обслуживание и содержание объектов муниципальной казны"</t>
  </si>
  <si>
    <t>Основное мероприятие 2 "Распоряжение объектами муниципальной собственности"</t>
  </si>
  <si>
    <t>ВСЕГО по основному мероприятию 1</t>
  </si>
  <si>
    <t>ВСЕГО  основному мероприятию 2</t>
  </si>
  <si>
    <t>ВСЕГО  по подпрограмме</t>
  </si>
  <si>
    <t>Денежные средства направлены на финансовое обеспечение Администратора муниципальной программы</t>
  </si>
  <si>
    <t>основные мероприятия, подпрограммы</t>
  </si>
  <si>
    <t>Администрация муниципального образования "Рославльский район" Смоленской области</t>
  </si>
  <si>
    <t xml:space="preserve"> подпрограммы</t>
  </si>
  <si>
    <t xml:space="preserve"> основные мероприятия</t>
  </si>
  <si>
    <t>Обеспечение жильем молодых семей</t>
  </si>
  <si>
    <t>Выплата пенсий за выслугу лет лицам, замещавшим муниципальные должности, должности муниципальной службы в органах местного самоуправления муниципального образования "Рославльский район" Смоленской области</t>
  </si>
  <si>
    <t>Развитие средств массовой информации в муниципальном образовании "Рославльский район" Смоленской области</t>
  </si>
  <si>
    <t>Развитие информационной среды с применением информационных технологий в муниципальном образовании "Рославльский район" Смоленской области</t>
  </si>
  <si>
    <t>Организация автотранспортного обслуживания и хозяйственного обеспечения деятельности Администрации муниципального образования "Рославльский район" Смоленской области и структурных подразделений Администрации муниципального образования "Рославльский район" Смоленской области</t>
  </si>
  <si>
    <t>Рославльское финуправление</t>
  </si>
  <si>
    <t>Комитет информационных технологий</t>
  </si>
  <si>
    <t>бюджеты поселений</t>
  </si>
  <si>
    <t>Обеспечивающая подпрограмма "Нормативно-методическое обеспечение и организация бюджетного процесса"</t>
  </si>
  <si>
    <t>Управление муниципальным долгом муниципального образования "Рославльский район" Смоленской области</t>
  </si>
  <si>
    <t>Выравнивание бюджетной обеспеченности поселений, входящих в состав муниципального образования "Рославльский район" Смоленской области</t>
  </si>
  <si>
    <t>Отдел сельского хозяйства</t>
  </si>
  <si>
    <t>Комитет по торговле, услугам, развитию малого предпринимательства</t>
  </si>
  <si>
    <t>Муниципальная программа "Создание условий для эффективного управления муниципальным образованием "Рославльский район" Смоленской области на 2014-2017 годы</t>
  </si>
  <si>
    <t>Глава  муниципального образования                                                                                                                                                                      "Рославльский район" Смоленской области                                                                                                              В.М. Новиков</t>
  </si>
  <si>
    <t>Средства муниципального дорожного фонда, сформированного за счет средств Рославльского городского поселения</t>
  </si>
  <si>
    <t>Средства направлены на приобретение предметов музейного фонда (приобретено 400 предметов, что выше планового значения в 2 раза и выше уровня 2015 года на 200 предметов, такое высокое значение показателя было достигнуто за счет подарков жителей и спонсорской помощи), проведение выставок (проведено 34 выставки, что на 8 ед. или 29% меньше, чем было запланировано, по сравнению с 2015 годом- на 17 мероприятий проведено меньше). Доля населения, посетившая Рославльский историко-художественный музей составила 17% от общего числа населения района, что на 5% меньше, чем в 2015 году; количество экспонируемых и выставленных предметов музейного фонда в отчетном году составили 2200 ед. Оценка эффективности реализации подпрограммы составила 0,45, что соответсвует неулетворительной эффективности. Основным фактором, повлиявшем на низкую оценку послужила низкая степень реализации мероприятий (не менее чем на 95% выполнено 2 из 4 мероприятия).</t>
  </si>
  <si>
    <t xml:space="preserve">Денежные средства направлены на обеспечение бухгалтерского и налогового учета и отчетности, на олату труда младшего обслуживающего персонала. Оценка эффективности реализации подпрограммы составила 1,02, что соответсвует высокой эффективности. Ответственным исполнителем подпрограммы представлены следующие значения целевых показателей: объем финансовых средств, подлежащих учету по сравнению с предыдущим годом - 23,6%, что выше планового значения на 22,9%, количество предоставляемой отчетной документации 155 ед. - % выполнения  - 100%, уровень оснащенности компьютерной техникой и программным обеспечением, соответствующим современным требованиям бух.учета -95% - процент выполнения - 100%. </t>
  </si>
  <si>
    <t>Денежные средства направлены на финансовое обеспечение администратора муниципальной программы. В отчетном году было заключено 5 соглашений с организациями различного уровня по вопросам реализации полномочий в сфере культуры, проведено 4 заседания коллегии Комитета по физической культуре, спорту и молодежной политике, доля мероприятий сферы культуры, проведенных во взаимодействии с правоохранительными органами составила 100%, что соответствует плану. Все плановые показатели выполнены на 100%.</t>
  </si>
  <si>
    <t xml:space="preserve">В рамках данной подпрограммы были проведены такие мероприятия как, литературно-художественный конкурс "Душа по капле собирает свет", участие в областном конкурсе-соревновании  соревнования школьников "Безопасное колесо", научно-практическая конференция "Ключи от тайн Клио" и ряд других мероприятий. В результате реализации данной подпрограммы 34% детей от общей численности обучающихся в общеобразовательных учреждениях включены в систему выявления, развития и адресной поддержки одаренных детей. Оценка эффективности реализации подпрограммы составила 1,5 что соответсвует высокой эффективности. </t>
  </si>
  <si>
    <t xml:space="preserve">Денежные средства данной подпрограммы израсходованы на финансовое обеспечение МКУ ЦБО. Администратором определены следующие показатели подпрограммы: своевременная подготовка и сдача бухгалтерской отчетности и наличие плана финансово-хозяйственной деятельности муниципальных образовательных учреждений. Данные показатели выполнены. Оценка эффективности реализации подпрограммы составила 1,01, что соответсвует высокой степени эффективности. </t>
  </si>
  <si>
    <t xml:space="preserve"> Денежные средства израсходованы на финансовое обеспечение Администратора муниципальной программы.</t>
  </si>
  <si>
    <t>Средства направлены на подготовку проведения и подведения итогов Всероссийской сельскохозяйственной переписи. В результате данного мероприятия полностью выполнено формирование официальной статистической информации об основных показателях произвоства сельскохозяйственной продукции и отраслевой структуре сельского хозяйства. По итогам использования федеральных средств на данное ьмероприятие сложилась экономия в размере 116,1 тыс. руб. Оценка эффективности реализации подпрограммы составила 1,09 что соответсвует высокой эффективности.</t>
  </si>
  <si>
    <t>В связи с принятием МУП "Редакция газеты "Рославльская правда" и его имущества в государственную собственность Смоленской области финансирование данной подпрограммы с 2016 года не осуществляется и мероприятия не реализуются.</t>
  </si>
  <si>
    <t>Денежные средства направлены на обеспечение радиовещания в муниципальном районе. Численность населения в муниципальном районе, охваченного радиовещанием составила 40000 чел., 50% населения района имеет возможность приема радиоканала. Достигнутые значения целевых показателей соответствуют плановым. ффективность реализации подпрограммы составила 1,01, что соответсвует высокой степени реализации.</t>
  </si>
  <si>
    <t>Денежные средства направлены на организацию автотранспортного обслуживания и хозяйственное обеспечение деятельности Администрации муниципального образования "Рославльский район" Смоленской области. Администратором представлено 3 целевых показателя. Уровень обеспеченности транспортными средствами - 100 %, уровень содержания зданий и служебных помещений в надлежащем порядке - 100 %, уровень обеспеченности охраны помещений - 100 %. Эффективность реализации подпрограммы сотавляет 1,06, что соответствует высокой степени реализации.</t>
  </si>
  <si>
    <t xml:space="preserve">Денежные средства направлены на финансовое обеспечение Администрации муниципального образования "Рославльский район" Смоленской области - главного распорядителя бюджетных средств. </t>
  </si>
  <si>
    <t>Информация о реализации муниципальной адресной программы по переселению граждан из аварийного жилищного фонда на 2013-2017 годы муниципального образования Рославльское городское поселение Рославльского района Смоленской области                                                                                                                                                                                                                                                           за 2016 год</t>
  </si>
  <si>
    <t>По данной подпрограмме предствлено выполнение 4-х целевых показателей: отношение объема муниципального долга к общему годовому объему доходов бюджета муниципального района без учета утвержденного объема безвозмездных поступлений -30,9%; отношение объема муниципального долга к общему годовому объему доходов бюджета городского поселения без учета утвержденного объема безвозмездных поступлений - 9,2%; доля расходов на обслуживание муниципального долга в общем объеме расходов бюджета муниципального района, за исключением объема расходов,которые осуществляются за счет субвенций, предоставляемых из бюджетов бюджетной системы РФ - 1,4%; доля расходов на обслуживание муниципального долга в общем объеме расходов бюджета городского поселения, за исключением объема расходов, которые осуществляются за счет субвенций, предоставляемых из бюджетной системы РФ - 0,8%. Запланированные значения целевых показателей выполнены. Эффективность реализации подпрограммы сложилась на уровне 1,16, что свидетельствует о ее высокой степени эффективности.</t>
  </si>
  <si>
    <t>По результатам подпрограммы достигнуты следующие результаты: реализовано основное мероприятие, включающее в себя определение общего объема районного фонда финансовой поддержки поселений и распределение указанных дотаций на выравнивание бюджетной  обеспеченности поселений, входящих в состав МО "Рославльский район" Смоленской области  в соответствии с областным законодательством. Эффективность реализации подпрограммы сложиласть на уровне 1,0, что свидетельствует о ее высокой степени эффективности.</t>
  </si>
  <si>
    <t>Рославльским финуправлением, как исполнителем данной подпрограммы осуществлено составление проектов бюджета муницпального района и бюджета Рославльского городского поселения прогноза консолидированного бюджета на 2017 год и плановый период 2018 и 2019 годов, установленные бюджетным законодательством, доведены главным распорядителям средств бюджета муниципального района и бюджета Рославльского городского поселения предельные объемы бюджетных ассигнований на 2017 год и на плановый период 2018 и 2019 годов; проведены публичные слушания по проектам решений о бюджетах муниципального района и бюджете городского поселения на 2017 год и на плановый период 2018 и 2019 годов; утверждены указания по применению целевых статей расходов бюджета муниципального района на 2017 год; разработаны проекты нормативных правовых актов Администрации муниципального района, решений Рославльской районной Думы и Совета депутатов Рославльского городского поселения по курируемым вопросам; в целях обеспечения полного и доступного информирования граждан об основных показателях бюджета муниципального района и бюджета Рославльского городского поселения сформирован и размещен на официалном сайте Администрации МО  "бюджет для граждан". Все показатели выполнены.</t>
  </si>
  <si>
    <t>Денежные средства были направлены на проведение массовых физкультурных мероприятий  среди различных слоев населения, а также на обеспечение деятельности  учреждений спортивной направленности (МАУ ФОК "Снегирь" и МБУ ФОК "Молодежный" ), на внедрение в МО Всероссийского физкультурно-спортивного комплекса "ГТО". Степень эффективности реализации подпрограммы составила 0,49, что свидетельствует о неудовлетворительной эффективности. Основной причиной низкой степени реализации послужило не выполнение более чем на 95 % целевых показателей по подпрограмме 1 (выполнено 1 из 2 показателей). Выполнение показателя "Доля граждан района систематически занимающихся физкультурой и спортом"  сложилось на уровне 21,5%, что составляет 93,5 % от запланированного значения (принимается к расчету показатель при условии если его значение более 95%). Второй показатель выполнен на 96,6 % (доля обучающихся и систематически занимающихся физкультурой и спротом от общего числа обучающейся молодежи в ФОК.)</t>
  </si>
  <si>
    <t>Денежные средства направлены на такие мероприятия, как снос аварийных деревьев, содержание парков, скверов, пешеходных дорожек,  посадка и уход за цветами, покос травы. Подпрограмма исполнена на 100%. Все целевые показатели выполены на 100 %. Эффективность подпрограммы сложилась на уровне 1, что свидетельствует о ее высокой степени эффективности.</t>
  </si>
  <si>
    <t>Расходы по подпрограмме составили 1,52 млн. руб. Денежные средства в полном объеме были направлены на предоставление субсидии на возмещение затрат в связи с выполнением работ по содержанию мест захоронений МУП «Ритуал-сервис». Эффективность реализации подпрограммы сложилась на уровне 1, что свидетельствует о ее высокой степени эффективности.</t>
  </si>
  <si>
    <t xml:space="preserve">В качестве целевых показателей по подпрограмме определены строительство, ремонт, демонтаж контейнерных площадок для сбора мусора - план 2 шт., уборка несанкционированных мусорных свалок 800 кв.м.. Из-за недофинансирования на 87,5% данной подпрограммы вышеуказанные показатели не выполнены. В связи с чем подпрограммы не эффективна, степень эффективности равна 0. Однако, все выделенные денежные средства (50 тыс. руб.) были освоены в полном объеме, денежные средства направлены на приобретение хозяйственного инвентаря для проведения общероссийских субботников 16 и 23 апреля 2016 года.   </t>
  </si>
  <si>
    <t>Денежные средства направлены на транспортировку газа к вечному огню - 145,4 тыс.руб., подготовку пляжной зоны отдыха к пляжному сезону, содержание пляжа в летний период – 59 тыс. руб., работы по ремонту надписи и установке цифры «9» на ул. Карла Маркса – 14,205 тыс. руб., ремонт ограждения моста через реку Становка по ул. Святого Князя Ростислава – 24,195 тыс. руб. Все целевые показатели основного мероприятия выполнены. Эффективность реализации основного мероприятия составила 1,64, что свидетельствует о ее высокой степени эффективности.</t>
  </si>
  <si>
    <t xml:space="preserve">В краткосрочный план реализации Региональной программы капитального ремонта общего имущества в многоквартирных домах, расположенных на территории МО Рославльское городское поселение Рославльского района на 2015-2016 годы включено 16 домов по следующим адресам:162-й квартал, д.6; 163-й квартал, д.1; 163-й квартал, д. 4; 163-й квартал, д.5;15-й мкр., д.2/2, д.21, д.7, д.31; 17 мкр., д.2/1, д.2/2; 34 мкр., д.13; ул. Пушкина, д.16, д.16а; ул. Товарная, д.6, д.10; пер.3-й К. Маркса, д.1а. В 2016 году выполнены ремонтные работы во всех вышеперечисленных  жилых домах. Работы выполнены в объеме 85,66 млн. руб. за счет средств собственников, собранных на счете Фонда капитального ремонта.По данной подпрограмме в 2016 году за счет средств бюджета Рославльского городского поселения внесен взнос на капитальный ремонт жилых помещений, находящихся в собственности Рославльского городского поселения в сумме 1,95 млн. руб., что на 0,04 млн. руб. меньше планируемого. Экономия сложилась за счет приватизации муниципальной собственности.  Степень эффективности подпрограммы составила 1,02, что свидетельствует о ее высокой эффективности.
 </t>
  </si>
  <si>
    <t>На реализацию мероприятий по переселению граждан из аварийного жилищного фонда планировалось направить 21086,37 тыс. руб. за счет всех источников финансирования. Однако за 2016 год на мероприятия по переселению фактически было направлено 13993,48 тыс. руб. за счет всех источников финансирования (в том числе: за счет средств Фонда содействия реформированию жилищно-коммунального хозяйства по переселению граждан из аварийного жилищного фонда- 6492,05 тыс. руб., за счет средств Областного бюджета – 5049,58 тыс. руб., за счет средств бюджета Рославльского городского поселения – 2066,47 тыс. руб., уточнение программы 2015 года – 385,39  тыс. руб.), т.к. в результате проведенной независимой экспертизы дома по адресам ул. Пролетарская, д. 113 (1 квартира), ул. Горького, д.23 (4 квартиры) признаны пригодными для проживания. В результате выполнения мероприятий данной подпрограммы за 2016 год переселено было 18 человек в 12 квартир. В качестве целевых показателей подпрограммы определены 2 показателя: 1)расселение дома по адресу г. Рославль ул. Пограничная д.1б; 2) расселение дома по адресу г. Рославль ул. Смоленская д.8. Оба показателя выполнены в полном объеме. Подпрограмма имеет высокую эффективность, степень эффективности сотавила 1.</t>
  </si>
  <si>
    <t>На противопожарные мероприятия в отчетном году направлено 24,95 тыс. руб. За счет выделенных средств были проведены  по улице 5-й пер. Пролетарский  следующие работы: проложены водопроводные сети, установлены пожарные гидранты, установлена водозаборная колонка. В качестве целевых показателей определены: 1) Техническое обслуживание пожарной сигнализации и системы оповещения в домах коридорного типа; 2) проложены водопроводные сети, установлены пожарные гидранты, установлена водозаборная колонка. Все показатели выполнены в полном объеме. Степень эффективности подпрограммы составила 1, что свидетельствуе о ее выской эффективности.</t>
  </si>
  <si>
    <t>По подпрограмме освоено 3,4 млн. руб.: предоставлены субсидии МУП «Жилищник» на возмещение недополученных доходов, в связи с оказанием населению, проживающему в домах коридорного типа, жилищных услуг, а также в связи с выполнением судебных решений произведены выплаты по обязательствам муниципального образования. Целевых показателей по данной подпрограмме определено 3, из которых выполнено 2 (не выполнен показатель по ремонту муниципального имущества 34,6 кв. м. по причине неготовности документов для передачи муниципального имущества (общежитие сельскохозяйственного техникума) в Рославльское городское поселение, по этой же причине не осуществлялось и финансирование данного мероприятия). Степень эффективности подпрограммы составила 0,52, что свидетельствует о ее неудовлетворительной эффективности. Такая низкая эффективность сложилась по причине невыполнения 1 из 3 показателей и недофинансирования на 15%, исходя из чего, эффективность использования средств составила всего 0,79.</t>
  </si>
  <si>
    <t xml:space="preserve">Предоставлены субсидии МУП «ККУ» в сумме 9,0 млн. руб. на возмещение недополученных доходов в связи с оказанием населению услуг бань в результате регулирования тарифов органами местного самоуправления. Услугами бань в отчетном году воспользовалась 59,1 тыс. чел., что на 7,0 тыс. чел меньше, чем было запланировано.В связи с невыполнением единственного показателя эффективность использования средств сложилась на нулевом уровне. Исходя из этого, эффективность подпрограммы сложилась на нулевом уровне и эффективность ее неудовлетворительная. </t>
  </si>
  <si>
    <t>Предоставлены субсидии ООО «Жилищник 1» и ООО «Жилищник 3» на возмещение недополученных доходов в связи с оказанием населению жилищных услуг (сбор и вывоз ЖБО) в сумме 600,0 тыс. руб.. Целевым показателем является количество кубических метров собранных и вывезенных ЖБО - выполнен на 98%. Эффективность реализации подпрограммы сложилась на уровне 0,98, что свидетельствует о ее высокой эффективности.</t>
  </si>
  <si>
    <t xml:space="preserve">В рамках подпрограммы устанавливались дорожные знаки, проведен ремонт светофорного объекта на перекрестке улиц Карла Маркса, Братская, 4-й пер. Карла Маркса, установлены искусственные неровности с необходимыми дорожными знаками на ул. Пионерская и ул. Первомайская (школа №5),восстановлено 2 пешеходных ограждения на улицах Советская, Пролетарская. По данной подпрограмме установлено 7 целевых показателей, из них выполнено 5. По причине выполнения только 71% показателей степень эффективности подпрограммы сложилась на уровне  0,68, что свидетельствует о ее неудовлетворительной эффективности. </t>
  </si>
  <si>
    <t xml:space="preserve">В рамках подпрограммы муниципальному предприятию МУП «Пригородное ПАТП №2»,  осуществляющему транспортное обслуживание населения, в границах Рославльского городского поселения предоставляются субсидии на возмещение затрат, не компенсированных доходами, в связи с регулированием тарифов органами местного самоуправления. По данной подпрограмме установлено 2 целевых показателей, они выполнены в полном объеме. Степень эффективности подпрограммы сложилась на уровне  1,1, что свидетельствует о ее высокой эффективности. </t>
  </si>
  <si>
    <t>Муниципальная программа "Создание условий для эффективного управления муниципальными финансами в муниципальном образовании "Рославльский район" Смоленской области на 2014-2020 годы</t>
  </si>
  <si>
    <t>Муниципальная программа "Обеспечение безопасности гидротехнических сооружений на территории муниципального образования "Рославльский район" Смоленской области" на 2016-2018 годы</t>
  </si>
  <si>
    <t>В качестве целевого показателя по программе выступает "Количество разработанных проектов на капитальный ремонт гидротехнических сооружений, находящихся в муниципальной собственности сельских поселений Рославльского района Смоленской области". в 2016 году был разработан проект на капитальный ремонт гидротехнического сооружения - дамба на реке Челкна около деревни Галеевка- 1, расположенное по адресу: Смоленская обл., Рославльский р-н, Грязенятское сельское поселение. Цель программы достигута на 100%. Степень реализации мероприятий программы составила 100%. Эффективность реализации муниципальной программы составила 1,36, что свидетельствует о ее высокой степени эффективности.</t>
  </si>
  <si>
    <r>
      <t>Денежные средства в рамках данной подпрограммы направлены на выполнение работ по восстановлению уличного освещения в 17 мкр. около жилого дома №8; в 16 мкр. около жилых домов №21 корпус 2, №6,8,9 в объеме 164,3 тыс. руб., на оплату за потребленную электроэнергию,</t>
    </r>
    <r>
      <rPr>
        <b/>
        <sz val="10"/>
        <color theme="1"/>
        <rFont val="Times New Roman"/>
        <family val="1"/>
        <charset val="204"/>
      </rPr>
      <t xml:space="preserve"> </t>
    </r>
    <r>
      <rPr>
        <sz val="10"/>
        <color theme="1"/>
        <rFont val="Times New Roman"/>
        <family val="1"/>
        <charset val="204"/>
      </rPr>
      <t xml:space="preserve">на ремонт и техническое обслуживание уличного освещения. В результате проведения энергосберегающих мероприятий (установка приборов учета, замена светильников на энергосберегающие, регулировки освещенности в зависимости от продолжительности светового дня) уменьшился расход потребленных энергоресурсов. В следствии экономии электроэнергии на 01.01.2017 расходы по данному мероприятию снизились на 2 637,44 тыс.  руб. Эффективность подпрограммы сложилась на уровне 1,19, что свидетельствует о ее высокой степени эффективности.           </t>
    </r>
  </si>
  <si>
    <t>Объем финансирования, предусмотренный на 2016 год</t>
  </si>
  <si>
    <t>Объем финансирования фактически освоенный за 2016 год</t>
  </si>
  <si>
    <t>Процент освоения средств от объема финансирования, предусмотренного на 2016 год</t>
  </si>
  <si>
    <t>Муниципальная программа "Доступная среда на территории муниципального образования «Рославльский район»  Смоленской области»"  на 2016-2019 годы</t>
  </si>
  <si>
    <t xml:space="preserve">Данная программа была принята только 29.08.2016 г. В связи с чем изменения в бюджет 2016 года не вносились и финансирование программы в 2016 году не осуществлялось. По этой причине, никаких мероприятий по программе не проводилось и эффективность реализации программы не расчитывалась. Однако, мероприятия, запланированные по данной программе прошли в рамках других программ. Так, в рамках МП "Развитие муниципальной системы образования МО "Рославльский район" Смоленской области на 2014-2019 гг." для доступности инвалидов были переоборудованы МБУДО "ЦРТДиЮ" И МБУДО "ЦДЮТТ"(израсходовано 1701120 руб.).В 2016 году были установлены два пандуса на трибуны стадиона ДЮСШ "Торпедо" на общую сумму 35000 руб. за счет привлеченных внебюджетных средств. Отремонтированы туалеты в ГДК на общую сумму 1133827,00 руб. за счет привлеченных внебюджетных средств. Выполнены работы по опусканию бордюрного камня и покрытия тротуаров на пешеходных переходах  на сумму 101765 руб.    </t>
  </si>
  <si>
    <t>По данной подпрограмме фактическое освоено 94,5% от планируемого объема финансирования. Произошло сокращение бюджетных ассигнований на содержание МБУК "Рославльская ЦКС" и МБУК "КЦ Юбилейный" за счет средств бюджета муниципального района,отклонение составило 3,8%, а также  было уменьшено финансирование на проведение досуговых и культурно-массовых мероприятий за счет средств бюджета Рославльского городского поселения, отклонение составило 3,5%. Исполнителем подпрограммы представлено семь показателей для проведения оценки эффективности, из которых выполнены 4 показателя (количество участников в клубных формированиях - % выполнения -101%, количество участников культурно-досуговых мероприятий-% выполнения -100%, количество культурно-досуговых мероприятий - % выполнения - 100%, количество объектов, увековечивающих память погибших при защите Отечества, расположенных на территории МО "Рославльский район"- % выполнения - 100%), не выполнены 3 показателя (количество клубных формирований - % выполнения 95,1%, по причине, количество объектов, увековечивающих память погибших при защите Отечества, находящихся в муниципальной собственности - % выполнения - 83,3% по причине, количество объектов, увековечивающих память погибших при защите Отечества, находящихся в удовлетворительном состоянии - % выполнения - 77,7% по причине). Оценка эффективности реализации подпрограммы составила 0,7, что соответсвует удовлетворительной эффективности</t>
  </si>
  <si>
    <t>Средства направлены на организацию работы МЦБС, услуги связи, на содержание имущества, транспортные услуги, на подписку на периодические издания, комплектование библиотечных фондов и ряд др. мероприятий. Оценка эффективности реализации подпрограммы составила 0,76, что соответсвует удовлетворительной эффективности. В 2016 году были освоены в полном объеме денежные средства, направленные на внедрение новых информационных технологий в организацию библиотечного обслуживания, обеспечение доступа к сети Интернет. Количество жителей, воспользовавшихся услугами муниципальных библиотек составило 46,42 тыс.чел. (что выше планового значения показателя на 0,9%),возросло на 0,2% количество посещений муниципальных библиотек по сравнению с планируемым значением, что составило 430,86 тыс. посещений в год, доля библиотечных фондов, включенных в электронный каталог составила 6,7% (что на 0,2 п.п. выше на планируемого уровня), количество библиотек, подключенных к сети Интернет- 14 (в 2015 году-13, за 2016  года показатель не выполнен на 6,7%).Кроме того, следует отметить, что поступления библиотечных фондов меньше, чем запланировано (Отклонения составили 9,2% от планового значения), массовые мероприятия библиотеками проведены согласно плановым значениям и составили 4091, что на 7,38% больше запланированного.</t>
  </si>
  <si>
    <r>
      <t xml:space="preserve">Данная подпрограмма направлена на реализацию дополнительных предпрофессиональных образовательных программ в сфере художественно-эстетичсекого развития детей. Мероприятия реализованы МБОУ ДОД "Рославльская ДМШ им. М.И. Глинки" и МБУ ДО "Рославльская ДХШ". По данной подпрограмме также сокращены бюджетные ассигнования. Отклонения от плана составили 3,2%. Оценка эффективности реализации подпрограммы составила 1, что соответсвует высокой эффективности. Количество выпускников детских школ искусств, поступивших в образовательные  учреждения среднепрофессионального и высшего образования в сфере культуры и искусства от общего числа выпускников 2016 года составило 10 чел., что выше уровня планового значения на 0,25%); доля учащихся детских школ искусств-победителей и призеров конкурсов, выставок, фестивалей от общего числа учащихся детских школ искусств составила </t>
    </r>
    <r>
      <rPr>
        <sz val="9"/>
        <rFont val="Times New Roman"/>
        <family val="1"/>
        <charset val="204"/>
      </rPr>
      <t>71%</t>
    </r>
    <r>
      <rPr>
        <sz val="9"/>
        <color theme="1"/>
        <rFont val="Times New Roman"/>
        <family val="1"/>
        <charset val="204"/>
      </rPr>
      <t xml:space="preserve">; за отчетный период больше на 48 ед. проведено, чем запланировано мероприятий в детских школах искусств; контингент учащихся составил 465 чел. </t>
    </r>
  </si>
  <si>
    <t xml:space="preserve">По данной подпрограмме произошло сокращение финансирования относительно значений 2015 года (на 786,2 тыс. руб.). Не выполнен один из трех целевых показателей   количество штатных тренеров-преподователей, работающих в системе дополнительного образования - процент выполнения - 87 % (при плане 30 чел., факт составил 26 чел.). Это послужило основной причиной низкой степени эффективности реализации подпрограммы - 0,62, что означает ее неудовлетворительную эффективность. </t>
  </si>
  <si>
    <t xml:space="preserve">В рамках этой подпрограммы проводилась работа по поддержке и сопровождению талантливой молодежи, проводились мероприятия, направленные на пропаганду здорового образа жизни, допризывную подготовку молодежи и ряд других мероприятий. Всего было проведено 25 мероприятий для молодежи, было выпущено 1350 экземпляров рекламной продукции социальной направленности - не выполнен на 45,5% (показатель не выполнен по причине отсутсвия необходимости в изготовлении информационных материалов), было организовано участие молодежи в 30 областных, всероссийских мероприятиях, доля молодежи (17-35 лет), принявшей участие в мероприятиях, проведенных для данной категории в МО составила 68% и достигла планового показателя. Степень эффективности реализации подпрограммы составила 1,44, что свидетельствует о ее высокой эффективности.  </t>
  </si>
  <si>
    <t xml:space="preserve">Реализация  муниципальной программы проанализирована в разрезе 2-х подпрограмм. В целом запланированные мероприятия подпрограмм выполнены. В целях повышения уровня эффективности управления муниципальным образованием «Рославльский район» Смоленской области достигнуты следующие целевые показатели: численность населения ,, охваченного радиовещанием - 40000 чел., процент населения МО, имеющего возможность приема радиоканала - 50 %, уровень обеспеченности транспортными средствами составляет 100%; здания и служебные помещения находились в надлежащем состоянии, обеспечена их охрана;  финансовое обеспечение деятельности Администрации муниципального образования «Рославльский район» Смоленской области осуществлялось в рамках обеспечивающей подпрограммы.По подпрограмме 3 из бюджета муниципального района выделено 9856,2 тыс.руб., а фактичести израсходовано 9227,8 тыс.руб. Остаток денежных средств в сумме 596,08 тыс.руб. будет освоен в 2017 году. В качестве целевых показателей по Программе были взяты следующие показатели: Развитие средств массовой информации в муниципальном образовании «Рославльский район» Смоленской области - план 93%, факт-93%, уровень обеспеченности транспортными средствами - план 100%, факт 100%; уровень содержания и охраны зданий и служебных помещений в надлежащем порядке - план 100%, факт - 100%.  Эффективность реализации Программы сложилась на уровне 1,03, что свидетельствует о высокой степени эффективности Программы.    
</t>
  </si>
  <si>
    <t>В рамках реализации данной муниципальной программы сформированы следующие приоритеты бюджетной  политики в муниципальном районе (целевые показатели): соблюдение порядка и сроков разработки проектов бюджета муниципального района и бюджета Рославльского городского поселения; утверждение Рославльской районной Думой и Советом депутатов Рославльского городского поселения Рославльского района Смоленской области решений о бюджетах муниципального района и городского поселения на очередной финансовый год и на плановый период; соблюдение установленных законодательством РФ требований о сроках и составе отчетности об исполнении бюджета муниципального района и бюджета городского поселения; предоставление годового отчета об исполнении бюджета муниципального района в Рославльскую районную Думу, отчета об исполнении бюджета городского поселения в Совет депутатов; охват бюджетных ассигнований бюджета муниципального района (97,9%) и бюджета городского поселения (95,9%) показателями, характеризующими цели и результаты их использования; соблюдение установленных бюджетным законодательством параметров отношения объема муниципального долга муниципального образования "Рославльский район" к общему годовому объему доходов бюджета муниципального района без учета утвержденного объема безвозмездных поступлений (30,9 %);соблюдение установленной бюджетным законодательством доли расходов бюджета муниципального района (1,4%)и бюджета городского поселения (0,8%), за исключением объема расходов, которые осуществляются за счет субвенций, предоставляемых из бюджетов бюджетной системы РФ;определение общего объема районного фонда финансовой поддержки поселений и распределение дотаций на выравнивание бюджетной обеспеченности поселений, входящих в состав муниципального района. Все показатели муниципальной программы выполнены. Степень эффективности реализации МП составила 1,01, что свидетельствует о ее высокой степени эффективности.</t>
  </si>
  <si>
    <t>В отчетном году двум молодым семьям выданы свидетельства о праве на получение социальной выплаты на приобретение жилого помещения или строительство индивидуального жилого дома (в 2015 году жилищные условия улучшили 5 семей, в 2014 году - 6 молодых семей, в  2013 году  - 5 молодых семей). Степень эффективности реализации подпрограммы составила 1,05, что свидетельствует о ее высокой эффективности.</t>
  </si>
  <si>
    <t>В отчетном периоде  пенсионное обеспечение получили 54 муниципальных служащих. В целом пенсии начислены и выплачены в отчетном году в полном объеме. Степень эффективности реализации подпрограммы составила 1,03, что свидетельствует о ее высокой эффективности.</t>
  </si>
  <si>
    <t>В рамках данной подпрограммы приобретались приборы учета по договору соц.найма. Выполнение подпрограммы не в полном объеме обусловлено тем, что установка приборов учета на энергоресурсы в квартирах выполнялась на основании обращений жильцов (установлено 6 приборов учета электроэнергии). По данной подпрограмме представлено 7 целевых показателей, 4 из которых выполнены. Не выполнены доля объемов тепловой энергии, расчеты за которую осуществляются с использованием приборов учета в общем объеме тепловой энергии, потребляемых в жилищном фонде на территории МО - выполнен на 47%,  доля объемой воды, расчеты за которую осуществляются с использованием приборов учета в общем объеме воды, потребляемой в жилищном фонде на территории МО - выполнен на 27%, экономия по воде- выполнен на 93%. Данные показатели не выполнены по причине не достаточной активности населения по уставновке  вышеуказанных счетчиков и отсутствия рычагов воздействия у ЖКХ, а также высокой степени изношенности коммунальных сетей, которая не позволяет экономно использовать ресурсы. Эффективность реализации подпрограммы составила 0,47, что свидетельствует о ее неудовлетворительной эффективности.</t>
  </si>
  <si>
    <t xml:space="preserve">За счет средств, поступивших от сдачи в аренду тепловых сетей, были утеплены здания муниципальных котельных, заменены насосные агрегаты с пониженной мощностью электродвигателя, частично заменено оборудование котельных, проведена реконструкция сетей централизованного теплоснабжения жилищного фонда МО.  По данной подпрограмме определены 4 целевых показателя, из которых не выполнено 3 : экономия по тепловой энергии - невыполнение на 79% и экономия по природному газу  - невыполнение на 79%, экономия по воде- невыполнение на 7%. Это послужило основной причиной неудовлетворительной эффективности подпрограммы - степень эффективности составила 0,15. Данные показатели не выполнены по причине высокого уровня морального и физического износа (70 % составляют ветхие сети) оборудования и объектов тепло-и газовых сетей на предприятиях МО и отсутствия приборов учета ,в связи с чем осуществляются большие потери и не рациональное расходование теплоэнергии и газа. </t>
  </si>
  <si>
    <r>
      <t xml:space="preserve">В данной подпрограмме выделены два основных мероприятия: летнее содержание дорог и зимнее содержание дорог. В рамках основных мероприятий были выполнены следующие виды работ: очистка дорожного покрытия от грязи, </t>
    </r>
    <r>
      <rPr>
        <i/>
        <sz val="10"/>
        <color theme="1"/>
        <rFont val="Cambria"/>
        <family val="1"/>
        <charset val="204"/>
        <scheme val="major"/>
      </rPr>
      <t xml:space="preserve"> </t>
    </r>
    <r>
      <rPr>
        <sz val="10"/>
        <color theme="1"/>
        <rFont val="Cambria"/>
        <family val="1"/>
        <charset val="204"/>
        <scheme val="major"/>
      </rPr>
      <t>снега, ямочный ремонт дорожного покрытия, восстановление  профиля гравийных, щебеночных дорог, уборка различных предметов и мусора с элементов автомобильных дорог и другие работы. Подпрограмма реализована в полном объеме. В качестве ц</t>
    </r>
    <r>
      <rPr>
        <sz val="10"/>
        <rFont val="Cambria"/>
        <family val="1"/>
        <charset val="204"/>
        <scheme val="major"/>
      </rPr>
      <t xml:space="preserve">елевых показателей взято 14 показателей. Из них выполнено 9, что составляет 64%.   Степень эффективности реализации подпрограммы составила 0,53, что свидетельствует о ее неудовлетворительной эффективности.  </t>
    </r>
  </si>
  <si>
    <t xml:space="preserve">В рамках данной подпрограммы проведены работы на следующих участках дорог: ремонт асфальтобетонного покрытия дороги по ул. Островского (участок от ул. Энгельса до 1-го Пролетарского пер.), по 1-му Пролетарскому переулку (участок от ул. Пролетарской до детского сада «Радуга»), по ул. Мичурина (участок автомобильной дороги общего пользования местного значения к «Физкультурно-оздоровительному комплексу» ул. Мичурина д.202), ул. Западная, ул. Пушкина, по 8-му Пролетарскому переулку (от 6-го Пролетарского переулка до 7-го Комсомольского переулка), по ул. Святого Князя Ростислава (участок по ул. Мичурина до ул. Большая Смоленская), по ул. Кирова (участок с пересечением ул. Пролетарская) по ул. Димитрова (от переулка Димитрова), по ул. Рабочий Городок (от ул. Димитрова до 2-го пер. Рабочего Городка), съезд на 2-й пер. Рабочего Городка. Восстановлены остановочные, посадочные площадки и автопавильоны на автобусных остановках. Также произведена оплата в сумме 5,98 млн. руб. (за счет средств бюджета Рославльского городского поселения -4,41 млн. руб.  и за счет средств муниципального дорожного фонда- 1,57 млн. руб.) за работы, выполненные в 2015 году. По данной подпрограмме установлено 14 целевых показателей, из них выполнено 9. По причине выполнения только 64% показателей степень эффективности подпрограммы сложилась на уровне  0,43, что свидетельствует о ее неудовлетворительной эффективности. </t>
  </si>
  <si>
    <t>Денежные средства направлены на обеспечение сохранности и обслуживания казны;содержание объектов системы газоснабжения, которые находятся в муниципальной казне; на уплату налогов.Снижение объемов финансирования данного мероприятия произошло по причине уеньшения охраняемых и обслуживаемых объектов муниципальной собственности в связи с продажей объектов муниципальной собственности. Степень эффективности реализации данной подпрограммы составила 1,02, что соответствует высокой эффективности.</t>
  </si>
  <si>
    <t>Денежные средства направлены на проведение оценки рыночной стоимости объектов муниципальной собственности; на изготовление кадастровых паспортов объектов муниципальной собственности, межевание земельных участков; на обеспечение проведения торгов для осуществления сделок, предметом которых являются объекты муниципальной собственности. По данному мероприятию опркеделены 4 целевых показателя, из которых выполнен один - количество публикаций в газете о проведении аукционов, конкурсов для осуществления сделок с объектами муниципальной собственности. Остальные не выполнены:1) количество отчетов об оценке рыночной стоимости, кадастровых паспартов, межевание земельных участков - план 150, факт - 17 (невыполнен по причине недостаточного финансирования и заявительного характера отчетов); количество объектов системы газоснабжения и теплоснабжения, находящихся в муниципальной собственности - план 50, факт - 5 (невыполнен по причине недофинансирования); количество объектов, с которых уплачиваются налоги - план - 42 , факт - 38.  Так как выполнено только 25% целевых показателей и финансирование осуществлялось на 48%, степень эффективности реализации данного мероприятия сотавила всего 0,28, что свидетельствует о неудовлетворительной эффективности.</t>
  </si>
  <si>
    <t xml:space="preserve">В 2016 году за счет всех источников финансирования освоено 13993,48 тыс.руб. По данной программе предоставляемая площадь для переселения составила 408,3 кв.м.(в 2015 году- 474,4 кв.м., в 2014 году -541,8 кв.м.)- переселено 18 человек в 12 квартир (в 2015 г.-32 жильца в 14 квартир, в 2014 году - 37 жильцов в 15 квартир). В 2017 году переселение граждан осуществляться не будет, все жители аварийного жилья, запланированного для переселения переселены. </t>
  </si>
  <si>
    <t xml:space="preserve">Наименование программы </t>
  </si>
  <si>
    <t>МП "Развитие сельскохозяйственного производства в муниципальном образовании "Духовщинский район" Смоленской области" на 2015-2020 годы</t>
  </si>
  <si>
    <t>Муниципальная программа "Финансовая поддержка организаций, оказывающих услуги по осуществлению пассажирских перевозок автомобильным транспортом на внутримуниципальных пригородных маршрутах муниципального образования  "Духовщинский район" Смоленской области по регулируемым государством тарифам на 2015 -2020 годы."</t>
  </si>
  <si>
    <t>Муниципальнная программа "Развитие системы образования  в муниципальном  образовании "Духовщинский район" Смоленской области на 2015-2020 годы "</t>
  </si>
  <si>
    <t>Организация питания обучающихся</t>
  </si>
  <si>
    <t>Дети и семья</t>
  </si>
  <si>
    <t>Содействие временного трудоустройства несовершеннолетних граждан от 14 до 18 лет</t>
  </si>
  <si>
    <t>Аналитическое, нормативно-методическое обеспечение образовательного процесса</t>
  </si>
  <si>
    <t>Финансовое обеспечение развития системы образования</t>
  </si>
  <si>
    <t>Муниципальная программа "Обеспечение безопасности дорожного движения на территории муниципального образования "Духовщинский район" Смоленской области на 2015-2020 годы</t>
  </si>
  <si>
    <t xml:space="preserve">Муниципальная программа «Создание условий для эффективного управления муниципального образования «Духовщинский район» Смоленской области» на 2015-2017 годы </t>
  </si>
  <si>
    <t>Муниципальная  Программа "Управление финансами в муниципальном образовании  "Духовщинский район" Смоленской области" на 2014-2020 годы</t>
  </si>
  <si>
    <t>Муниципальная программа "По усилению борьбы с преступностью и  профилактике  правонарушений на территории муниципального образования "Духовщинский район" Смоленской области на 2015-2020 годы</t>
  </si>
  <si>
    <t>Муниципальная программа "Обеспечение жильем молодых семей на 2015-2016 годы</t>
  </si>
  <si>
    <t>Муниципальная программа ""Героико-патриотическое воспитание граждан, проживающих на  территории муниципального образования "Духовщинский район" Смоленской области на 2015-2020 год"</t>
  </si>
  <si>
    <t>Муниципальная программа "Создание условий для эффективного и ответственного управления муниципальными финансами» на 2015 - 2020 годы"</t>
  </si>
  <si>
    <t>Муниципальная  программа "Развитие мер социальной поддержки отдельных категорий граждан, проживающих на территории муниципального образования "Духовщинский район" Смоленской области" на 2015-2020 годы"</t>
  </si>
  <si>
    <t>Муниципальная программа "Управление земельными ресурсами муниципального образования "Духовщинский район" Смоленской области"</t>
  </si>
  <si>
    <t>Муниципальная программа «Развитие культуры, искусства и спорта в муниципальном образовании  "Духовщинский район" Смоленской области" на 2015 – 2020 г г.</t>
  </si>
  <si>
    <t>Организация культурно – досугового обслуживания населения" на 2015- 2020гг</t>
  </si>
  <si>
    <t>Подпрограмма "Организация музейного обслуживания" на  2015- 2020гг</t>
  </si>
  <si>
    <t>"Организация библиотечного обслуживания населения" на 2015- 2020гг</t>
  </si>
  <si>
    <t>"Организация кинообслуживания населения тематическими кинопрограммами" на 2015- 2020гг</t>
  </si>
  <si>
    <t>"Организация предоставления дополнительного образования в сфере культуры и  искусства" на 2015- 2020гг</t>
  </si>
  <si>
    <t>"Развитие физической культуры и спорта" на 2015– 2020 гг</t>
  </si>
  <si>
    <t>"Безопасность учреждений культуры и искусства на 2015– 2020 гг</t>
  </si>
  <si>
    <t>Муниципальная программа "Развитие информационного общества и формирование электронного правительства в муниципальном образовании "Духовщинский район" Смоленской области" на 2015– 2020 гг</t>
  </si>
  <si>
    <t>"Аналитическое, нормативно- методическое обеспечение в сфере культуры" на 2015– 2020 гг</t>
  </si>
  <si>
    <t>"Финансовое обеспечение развития сферы культуры и спорта" на 2015– 2020 гг</t>
  </si>
  <si>
    <t>Исполнение программы составляет 94,0%. Отклонения произошли в результате сокращения бюджетного финансирования. Несмотря на неблагоприятные экономические условия большая часть мероприятий подпрограмм муниципальной программы выполнены. Эффективность реализации муниципальной программы оценена как средняя . В целом реализация муниципальной программы носит положительный характер.</t>
  </si>
  <si>
    <t>Исполнение программы составляет100%. Эффективность реализации муниципальной программы оценена как высокая . В целом реализация муниципальной программы носит положительный характер.</t>
  </si>
  <si>
    <t xml:space="preserve">Мероприятия данной муниципальной программы реализованы в разрезе восьми подпрограмм..Эффективность реализации муниципальной программы оценена с учетом от значений оценки степени реализации муниципальной программы и оценки эффективности реализации входящих в нее подпрограмм, итоговое значение степени эффективности составило за 2016 год 1,0, что соответствует высокой эффективности.  Реализация программы носит положительный характер.
</t>
  </si>
  <si>
    <t>Фактически освоено по подпрограмме100% от запланированного объема финансирования.Оценка эффективности реализации подпрограммы составила 1,0, что соответсвует высокой эффективности.</t>
  </si>
  <si>
    <t>Фактически освоено по подпрограмме 92,5% от запланированного объема финансирования.Оценка эффективности реализации подпрограммы составила 0,9, что соответсвует chtlytq эффективности.</t>
  </si>
  <si>
    <t>Фактически освоено по подпрограмме 85,4% от запланированного объема финансирования.Оценка эффективности реализации подпрограммы составила 0,8, что соответсвует средней эффективности.</t>
  </si>
  <si>
    <t>Фактически освоено по подпрограмме 84,0% от запланированного объема финансирования.Оценка эффективности реализации подпрограммы составила 0,8, что соответсвует средней эффективности.</t>
  </si>
  <si>
    <t>Фактически освоено по подпрограмме 99,3% от запланированного объема финансирования.Оценка эффективности реализации подпрограммы составила 1,0, что соответсвует высокой эффективности.</t>
  </si>
  <si>
    <t>Мероприятия данной муниципальной программы реализованы в разрезе одной подпрограммы..Эффективность реализации муниципальной программы оценена с учетом от значений оценки степени реализации муниципальной программы и оценки эффективности реализации входящих в нее подпрограмм, итоговое значение степени эффективности составило за 2016 год 1,0, что соответствует высокой эффективности.  Реализация программы носит положительный характер.</t>
  </si>
  <si>
    <t>Фактически освоено по подпрограмме 99,7% от запланированного объема финансирования.Оценка эффективности реализации подпрограммы составила 1,0, что соответсвует высокой эффективности.</t>
  </si>
  <si>
    <t>Мероприятия данной муниципальной программы реализованы в разрезе десяти подпрограмм..Эффективность реализации муниципальной программы оценена с учетом от значений оценки степени реализации муниципальной программы и оценки эффективности реализации входящих в нее подпрограмм, итоговое значение степени эффективности составило за 2016 год 0,9, что соответствует высокой эффективности.  Реализация программы носит положительный характер.</t>
  </si>
  <si>
    <t>Фактически освоено по подпрограмме 99,9% от запланированного объема финансирования.Оценка эффективности реализации подпрограммы составила 1,0, что соответсвует высокой эффективности.</t>
  </si>
  <si>
    <t>Фактически освоено по подпрограмме 100% от запланированного объема финансирования.Оценка эффективности реализации подпрограммы составила 1,0, что соответсвует высокой эффективности.</t>
  </si>
  <si>
    <t>Фактически освоено по подпрограмме 99,8% от запланированного объема финансирования.Оценка эффективности реализации подпрограммы составила 1,0, что соответсвует высокой эффективности.</t>
  </si>
  <si>
    <t xml:space="preserve">Фактически освоено по подпрограмме 100% от запланированного объема финансирования.Оценка эффективности реализации подпрограммы составила 1,0, что соответсвует высокой эффективности.. </t>
  </si>
  <si>
    <t>о реализации муниципальных  программ на территории                                                                                                                                                                                          муниципального образования "Духовщинский район" Смоленской области за 2016 год</t>
  </si>
  <si>
    <t xml:space="preserve">федеральный бюджет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</si>
</sst>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
    <numFmt numFmtId="165" formatCode="0.000"/>
  </numFmts>
  <fonts count="28" x14ac:knownFonts="1">
    <font>
      <sz val="11"/>
      <color theme="1"/>
      <name val="Calibri"/>
      <family val="2"/>
      <charset val="204"/>
      <scheme val="minor"/>
    </font>
    <font>
      <sz val="12"/>
      <color theme="1"/>
      <name val="Times New Roman"/>
      <family val="1"/>
      <charset val="204"/>
    </font>
    <font>
      <sz val="9"/>
      <color theme="1"/>
      <name val="Times New Roman"/>
      <family val="1"/>
      <charset val="204"/>
    </font>
    <font>
      <b/>
      <sz val="10"/>
      <color theme="1"/>
      <name val="Times New Roman"/>
      <family val="1"/>
      <charset val="204"/>
    </font>
    <font>
      <b/>
      <sz val="12"/>
      <color theme="1"/>
      <name val="Times New Roman"/>
      <family val="1"/>
      <charset val="204"/>
    </font>
    <font>
      <sz val="12"/>
      <name val="Times New Roman"/>
      <family val="1"/>
      <charset val="204"/>
    </font>
    <font>
      <b/>
      <sz val="9"/>
      <color theme="1"/>
      <name val="Times New Roman"/>
      <family val="1"/>
      <charset val="204"/>
    </font>
    <font>
      <sz val="12"/>
      <color theme="1"/>
      <name val="Calibri"/>
      <family val="2"/>
      <charset val="204"/>
      <scheme val="minor"/>
    </font>
    <font>
      <b/>
      <sz val="12"/>
      <color rgb="FFFF0000"/>
      <name val="Times New Roman"/>
      <family val="1"/>
      <charset val="204"/>
    </font>
    <font>
      <sz val="10"/>
      <color theme="1"/>
      <name val="Times New Roman"/>
      <family val="1"/>
      <charset val="204"/>
    </font>
    <font>
      <b/>
      <sz val="12"/>
      <name val="Times New Roman"/>
      <family val="1"/>
      <charset val="204"/>
    </font>
    <font>
      <sz val="9"/>
      <name val="Times New Roman"/>
      <family val="1"/>
      <charset val="204"/>
    </font>
    <font>
      <sz val="11"/>
      <color theme="1"/>
      <name val="Times New Roman"/>
      <family val="1"/>
      <charset val="204"/>
    </font>
    <font>
      <sz val="11"/>
      <color theme="1"/>
      <name val="Calibri"/>
      <family val="2"/>
      <charset val="204"/>
      <scheme val="minor"/>
    </font>
    <font>
      <i/>
      <sz val="12"/>
      <color theme="1"/>
      <name val="Times New Roman"/>
      <family val="1"/>
      <charset val="204"/>
    </font>
    <font>
      <b/>
      <i/>
      <sz val="11"/>
      <color theme="1"/>
      <name val="Calibri"/>
      <family val="2"/>
      <charset val="204"/>
      <scheme val="minor"/>
    </font>
    <font>
      <b/>
      <i/>
      <sz val="12"/>
      <color theme="1"/>
      <name val="Times New Roman"/>
      <family val="1"/>
      <charset val="204"/>
    </font>
    <font>
      <sz val="10"/>
      <color theme="1"/>
      <name val="Cambria"/>
      <family val="1"/>
      <charset val="204"/>
      <scheme val="major"/>
    </font>
    <font>
      <i/>
      <sz val="10"/>
      <color theme="1"/>
      <name val="Cambria"/>
      <family val="1"/>
      <charset val="204"/>
      <scheme val="major"/>
    </font>
    <font>
      <b/>
      <sz val="11"/>
      <color theme="1"/>
      <name val="Calibri"/>
      <family val="2"/>
      <charset val="204"/>
      <scheme val="minor"/>
    </font>
    <font>
      <b/>
      <sz val="12"/>
      <color rgb="FF000000"/>
      <name val="Times New Roman"/>
      <family val="1"/>
      <charset val="204"/>
    </font>
    <font>
      <sz val="10"/>
      <name val="Times New Roman"/>
      <family val="1"/>
      <charset val="204"/>
    </font>
    <font>
      <sz val="8"/>
      <color theme="1"/>
      <name val="Times New Roman"/>
      <family val="1"/>
      <charset val="204"/>
    </font>
    <font>
      <b/>
      <sz val="11"/>
      <color theme="1"/>
      <name val="Times New Roman"/>
      <family val="1"/>
      <charset val="204"/>
    </font>
    <font>
      <sz val="9"/>
      <color rgb="FF000000"/>
      <name val="Times New Roman"/>
      <family val="1"/>
      <charset val="204"/>
    </font>
    <font>
      <sz val="14"/>
      <color theme="1"/>
      <name val="Times New Roman"/>
      <family val="1"/>
      <charset val="204"/>
    </font>
    <font>
      <sz val="8"/>
      <name val="Times New Roman"/>
      <family val="1"/>
      <charset val="204"/>
    </font>
    <font>
      <sz val="10"/>
      <name val="Cambria"/>
      <family val="1"/>
      <charset val="204"/>
      <scheme val="major"/>
    </font>
  </fonts>
  <fills count="7">
    <fill>
      <patternFill patternType="none"/>
    </fill>
    <fill>
      <patternFill patternType="gray125"/>
    </fill>
    <fill>
      <patternFill patternType="solid">
        <fgColor rgb="FFCCFF33"/>
        <bgColor indexed="64"/>
      </patternFill>
    </fill>
    <fill>
      <patternFill patternType="solid">
        <fgColor rgb="FFFF99CC"/>
        <bgColor indexed="64"/>
      </patternFill>
    </fill>
    <fill>
      <patternFill patternType="solid">
        <fgColor theme="0"/>
        <bgColor indexed="64"/>
      </patternFill>
    </fill>
    <fill>
      <patternFill patternType="solid">
        <fgColor rgb="FF66FF99"/>
        <bgColor indexed="64"/>
      </patternFill>
    </fill>
    <fill>
      <patternFill patternType="solid">
        <fgColor rgb="FFFF9966"/>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43" fontId="13" fillId="0" borderId="0" applyFont="0" applyFill="0" applyBorder="0" applyAlignment="0" applyProtection="0"/>
    <xf numFmtId="9" fontId="13" fillId="0" borderId="0" applyFont="0" applyFill="0" applyBorder="0" applyAlignment="0" applyProtection="0"/>
  </cellStyleXfs>
  <cellXfs count="219">
    <xf numFmtId="0" fontId="0" fillId="0" borderId="0" xfId="0"/>
    <xf numFmtId="0" fontId="1" fillId="0" borderId="0" xfId="0" applyFont="1"/>
    <xf numFmtId="0" fontId="1" fillId="0" borderId="1" xfId="0" applyFont="1" applyBorder="1"/>
    <xf numFmtId="0" fontId="1" fillId="0" borderId="1" xfId="0" applyFont="1" applyBorder="1" applyAlignment="1">
      <alignment horizontal="center" vertical="center"/>
    </xf>
    <xf numFmtId="0" fontId="1" fillId="0" borderId="0" xfId="0" applyFont="1" applyAlignment="1">
      <alignment horizontal="right"/>
    </xf>
    <xf numFmtId="0" fontId="4" fillId="2" borderId="1" xfId="0" applyFont="1" applyFill="1" applyBorder="1" applyAlignment="1">
      <alignment vertical="center" wrapText="1"/>
    </xf>
    <xf numFmtId="164" fontId="1" fillId="0" borderId="1" xfId="0" applyNumberFormat="1" applyFont="1" applyBorder="1" applyAlignment="1">
      <alignment horizontal="center" vertical="center"/>
    </xf>
    <xf numFmtId="0" fontId="4" fillId="3" borderId="1" xfId="0" applyFont="1" applyFill="1" applyBorder="1"/>
    <xf numFmtId="0" fontId="4" fillId="3" borderId="1" xfId="0" applyFont="1" applyFill="1" applyBorder="1" applyAlignment="1">
      <alignment horizontal="center" vertical="center"/>
    </xf>
    <xf numFmtId="0" fontId="4" fillId="3" borderId="1" xfId="0" applyFont="1" applyFill="1" applyBorder="1" applyAlignment="1">
      <alignment horizontal="left" vertical="center"/>
    </xf>
    <xf numFmtId="0" fontId="2" fillId="0" borderId="1" xfId="0" applyFont="1" applyBorder="1" applyAlignment="1">
      <alignment vertical="top" wrapText="1"/>
    </xf>
    <xf numFmtId="0" fontId="0" fillId="0" borderId="1" xfId="0" applyBorder="1"/>
    <xf numFmtId="0" fontId="4" fillId="2" borderId="1" xfId="0" applyFont="1" applyFill="1" applyBorder="1" applyAlignment="1">
      <alignment horizontal="left" vertical="center" wrapText="1"/>
    </xf>
    <xf numFmtId="0" fontId="2" fillId="0" borderId="1" xfId="0" applyFont="1" applyBorder="1" applyAlignment="1">
      <alignment horizontal="justify" vertical="center"/>
    </xf>
    <xf numFmtId="0" fontId="5" fillId="0" borderId="1" xfId="0" applyFont="1" applyBorder="1" applyAlignment="1">
      <alignment horizontal="center" vertical="center"/>
    </xf>
    <xf numFmtId="164" fontId="5" fillId="0" borderId="1" xfId="0" applyNumberFormat="1" applyFont="1" applyBorder="1" applyAlignment="1">
      <alignment horizontal="center" vertical="center"/>
    </xf>
    <xf numFmtId="0" fontId="7" fillId="0" borderId="7" xfId="0" applyFont="1" applyBorder="1"/>
    <xf numFmtId="0" fontId="7" fillId="0" borderId="3" xfId="0" applyFont="1" applyBorder="1"/>
    <xf numFmtId="0" fontId="1" fillId="3" borderId="1" xfId="0" applyFont="1" applyFill="1" applyBorder="1" applyAlignment="1">
      <alignment horizontal="center" vertical="center"/>
    </xf>
    <xf numFmtId="164" fontId="1" fillId="3" borderId="1" xfId="0" applyNumberFormat="1" applyFont="1" applyFill="1" applyBorder="1" applyAlignment="1">
      <alignment horizontal="center" vertical="center"/>
    </xf>
    <xf numFmtId="0" fontId="2" fillId="0" borderId="1" xfId="0" applyFont="1" applyBorder="1" applyAlignment="1"/>
    <xf numFmtId="0" fontId="1" fillId="0" borderId="1" xfId="0" applyFont="1" applyBorder="1" applyAlignment="1">
      <alignment horizontal="center"/>
    </xf>
    <xf numFmtId="0" fontId="1" fillId="0" borderId="0" xfId="0" applyFont="1" applyAlignment="1">
      <alignment horizontal="center" vertical="center"/>
    </xf>
    <xf numFmtId="0" fontId="2" fillId="0" borderId="1" xfId="0" applyFont="1" applyBorder="1" applyAlignment="1">
      <alignment horizontal="left" vertical="top" wrapText="1"/>
    </xf>
    <xf numFmtId="0" fontId="2" fillId="0" borderId="1" xfId="0" applyFont="1" applyBorder="1" applyAlignment="1">
      <alignment horizontal="justify"/>
    </xf>
    <xf numFmtId="0" fontId="1" fillId="0" borderId="1" xfId="0" applyFont="1" applyBorder="1" applyAlignment="1">
      <alignment wrapText="1"/>
    </xf>
    <xf numFmtId="0" fontId="8" fillId="0" borderId="1" xfId="0" applyFont="1" applyBorder="1" applyAlignment="1">
      <alignment horizontal="left" wrapText="1"/>
    </xf>
    <xf numFmtId="0" fontId="8" fillId="0" borderId="1" xfId="0" applyFont="1" applyBorder="1"/>
    <xf numFmtId="0" fontId="8" fillId="0" borderId="1" xfId="0" applyFont="1" applyBorder="1" applyAlignment="1">
      <alignment wrapText="1"/>
    </xf>
    <xf numFmtId="164" fontId="4" fillId="3" borderId="1" xfId="0" applyNumberFormat="1" applyFont="1" applyFill="1" applyBorder="1" applyAlignment="1">
      <alignment horizontal="center" vertical="center"/>
    </xf>
    <xf numFmtId="0" fontId="9" fillId="0" borderId="1" xfId="0" applyFont="1" applyBorder="1" applyAlignment="1">
      <alignment wrapText="1"/>
    </xf>
    <xf numFmtId="0" fontId="9" fillId="0" borderId="1" xfId="0" applyFont="1" applyBorder="1" applyAlignment="1">
      <alignment vertical="center" wrapText="1"/>
    </xf>
    <xf numFmtId="0" fontId="9" fillId="0" borderId="1" xfId="0" applyFont="1" applyBorder="1" applyAlignment="1">
      <alignment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4" borderId="1" xfId="0" applyFont="1" applyFill="1" applyBorder="1" applyAlignment="1">
      <alignment horizontal="center" vertical="center"/>
    </xf>
    <xf numFmtId="164" fontId="1" fillId="4"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0" fillId="2" borderId="1" xfId="0" applyFont="1" applyFill="1" applyBorder="1" applyAlignment="1">
      <alignment vertical="center" wrapText="1"/>
    </xf>
    <xf numFmtId="1" fontId="1" fillId="0" borderId="1" xfId="0" applyNumberFormat="1" applyFont="1" applyBorder="1" applyAlignment="1">
      <alignment horizontal="center" vertical="center"/>
    </xf>
    <xf numFmtId="0" fontId="9" fillId="0" borderId="1" xfId="0" applyFont="1" applyBorder="1" applyAlignment="1">
      <alignment horizontal="justify" vertical="top"/>
    </xf>
    <xf numFmtId="0" fontId="1" fillId="0" borderId="1" xfId="0" applyFont="1" applyBorder="1" applyAlignment="1">
      <alignment horizontal="center" vertical="center"/>
    </xf>
    <xf numFmtId="0" fontId="2" fillId="0" borderId="1" xfId="0" applyFont="1" applyBorder="1" applyAlignment="1">
      <alignment horizontal="justify"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1" fillId="0" borderId="1" xfId="0" applyFont="1" applyBorder="1" applyAlignment="1">
      <alignment vertical="top" wrapText="1"/>
    </xf>
    <xf numFmtId="0" fontId="10" fillId="3" borderId="1" xfId="0" applyFont="1" applyFill="1" applyBorder="1" applyAlignment="1">
      <alignment horizontal="center" vertical="center"/>
    </xf>
    <xf numFmtId="0" fontId="1" fillId="0" borderId="1" xfId="0" applyFont="1" applyBorder="1" applyAlignment="1">
      <alignment horizontal="center" vertical="center"/>
    </xf>
    <xf numFmtId="2" fontId="4" fillId="3" borderId="1" xfId="0" applyNumberFormat="1" applyFont="1" applyFill="1" applyBorder="1" applyAlignment="1">
      <alignment horizontal="center" vertical="center"/>
    </xf>
    <xf numFmtId="2"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2" fillId="0" borderId="1" xfId="0" applyFont="1" applyBorder="1" applyAlignment="1">
      <alignment vertical="top" wrapText="1"/>
    </xf>
    <xf numFmtId="0" fontId="2" fillId="0" borderId="1" xfId="0" applyFont="1" applyBorder="1" applyAlignment="1">
      <alignment horizontal="justify" vertical="top"/>
    </xf>
    <xf numFmtId="164" fontId="1" fillId="0" borderId="1" xfId="0" applyNumberFormat="1" applyFont="1" applyBorder="1" applyAlignment="1">
      <alignment horizontal="center"/>
    </xf>
    <xf numFmtId="0" fontId="1" fillId="0" borderId="1" xfId="0" applyFont="1" applyBorder="1" applyAlignment="1">
      <alignment horizontal="center" vertical="center"/>
    </xf>
    <xf numFmtId="0" fontId="4" fillId="5" borderId="1" xfId="0" applyFont="1" applyFill="1" applyBorder="1" applyAlignment="1">
      <alignment vertical="center" wrapText="1"/>
    </xf>
    <xf numFmtId="9" fontId="1" fillId="0" borderId="1" xfId="2" applyFont="1" applyBorder="1" applyAlignment="1">
      <alignment horizontal="center" vertical="center"/>
    </xf>
    <xf numFmtId="0" fontId="4"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4" fillId="0" borderId="0" xfId="0" applyFont="1" applyBorder="1" applyAlignment="1">
      <alignment horizontal="center" vertical="center"/>
    </xf>
    <xf numFmtId="0" fontId="1" fillId="0" borderId="2" xfId="0" applyFont="1" applyBorder="1"/>
    <xf numFmtId="0" fontId="14" fillId="0" borderId="1" xfId="0" applyFont="1" applyBorder="1"/>
    <xf numFmtId="1" fontId="4" fillId="0" borderId="1" xfId="0" applyNumberFormat="1" applyFont="1" applyBorder="1" applyAlignment="1">
      <alignment horizontal="center" vertical="center"/>
    </xf>
    <xf numFmtId="1" fontId="4" fillId="3" borderId="1" xfId="0" applyNumberFormat="1"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9" fillId="0" borderId="1" xfId="0" applyNumberFormat="1" applyFont="1" applyBorder="1" applyAlignment="1">
      <alignment vertical="top" wrapText="1"/>
    </xf>
    <xf numFmtId="0" fontId="0" fillId="0" borderId="0" xfId="0" applyAlignment="1"/>
    <xf numFmtId="0" fontId="4" fillId="0" borderId="7" xfId="0" applyFont="1" applyBorder="1" applyAlignment="1">
      <alignment horizontal="center" vertical="center"/>
    </xf>
    <xf numFmtId="0" fontId="1" fillId="0" borderId="1" xfId="0" applyFont="1" applyBorder="1" applyAlignment="1">
      <alignment horizontal="center" vertical="center"/>
    </xf>
    <xf numFmtId="164" fontId="1" fillId="0" borderId="2" xfId="0" applyNumberFormat="1" applyFont="1" applyBorder="1" applyAlignment="1">
      <alignment horizontal="center" vertical="center"/>
    </xf>
    <xf numFmtId="0" fontId="0" fillId="0" borderId="0" xfId="0" applyAlignment="1">
      <alignment horizontal="center"/>
    </xf>
    <xf numFmtId="0" fontId="1" fillId="0" borderId="1" xfId="0" applyFont="1" applyBorder="1" applyAlignment="1">
      <alignment horizontal="center" vertical="center"/>
    </xf>
    <xf numFmtId="0" fontId="12" fillId="0" borderId="1" xfId="0" applyFont="1" applyBorder="1" applyAlignment="1">
      <alignment wrapText="1"/>
    </xf>
    <xf numFmtId="0" fontId="4" fillId="5" borderId="1" xfId="0" applyFont="1" applyFill="1" applyBorder="1" applyAlignment="1">
      <alignment vertical="center"/>
    </xf>
    <xf numFmtId="0" fontId="4" fillId="5" borderId="1" xfId="0" applyFont="1" applyFill="1" applyBorder="1" applyAlignment="1">
      <alignment horizontal="left" vertical="center" wrapText="1"/>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5" fillId="4" borderId="1" xfId="0" applyFont="1" applyFill="1" applyBorder="1" applyAlignment="1">
      <alignment horizontal="center" vertical="center"/>
    </xf>
    <xf numFmtId="164" fontId="4" fillId="3" borderId="1" xfId="0" applyNumberFormat="1" applyFont="1" applyFill="1" applyBorder="1" applyAlignment="1">
      <alignment horizontal="center"/>
    </xf>
    <xf numFmtId="0" fontId="2" fillId="0" borderId="1" xfId="0" applyFont="1" applyBorder="1" applyAlignment="1">
      <alignment horizontal="right"/>
    </xf>
    <xf numFmtId="0" fontId="1" fillId="0" borderId="2" xfId="0" applyFont="1" applyBorder="1" applyAlignment="1">
      <alignment horizontal="center" vertical="center"/>
    </xf>
    <xf numFmtId="0" fontId="1" fillId="0" borderId="1" xfId="0" applyFont="1" applyBorder="1" applyAlignment="1">
      <alignment horizontal="center" vertical="center"/>
    </xf>
    <xf numFmtId="164" fontId="1" fillId="0" borderId="0" xfId="0" applyNumberFormat="1" applyFont="1" applyAlignment="1">
      <alignment horizontal="center"/>
    </xf>
    <xf numFmtId="164" fontId="4" fillId="3" borderId="1" xfId="0" applyNumberFormat="1" applyFont="1" applyFill="1" applyBorder="1" applyAlignment="1">
      <alignment horizontal="center" vertical="top"/>
    </xf>
    <xf numFmtId="0" fontId="1" fillId="0" borderId="13" xfId="0" applyFont="1" applyBorder="1" applyAlignment="1">
      <alignment horizontal="center" vertical="center"/>
    </xf>
    <xf numFmtId="0" fontId="0" fillId="0" borderId="1" xfId="0" applyBorder="1" applyAlignment="1">
      <alignment horizontal="center" vertical="center"/>
    </xf>
    <xf numFmtId="0" fontId="1" fillId="0" borderId="2" xfId="0" applyFont="1" applyBorder="1" applyAlignment="1">
      <alignment wrapText="1"/>
    </xf>
    <xf numFmtId="2" fontId="1" fillId="4" borderId="1" xfId="0" applyNumberFormat="1" applyFont="1" applyFill="1" applyBorder="1" applyAlignment="1">
      <alignment horizontal="center" vertical="center"/>
    </xf>
    <xf numFmtId="2" fontId="5" fillId="4" borderId="1" xfId="0" applyNumberFormat="1" applyFont="1" applyFill="1" applyBorder="1" applyAlignment="1">
      <alignment horizontal="center" vertical="center"/>
    </xf>
    <xf numFmtId="0" fontId="0" fillId="0" borderId="2" xfId="0" applyBorder="1"/>
    <xf numFmtId="0" fontId="4" fillId="5" borderId="3" xfId="0" applyFont="1" applyFill="1" applyBorder="1" applyAlignment="1">
      <alignment vertical="center" wrapText="1"/>
    </xf>
    <xf numFmtId="0" fontId="1" fillId="0" borderId="3" xfId="0" applyFont="1" applyBorder="1"/>
    <xf numFmtId="0" fontId="9" fillId="0" borderId="3" xfId="0" applyFont="1" applyBorder="1" applyAlignment="1">
      <alignment horizontal="left" vertical="center" wrapText="1"/>
    </xf>
    <xf numFmtId="0" fontId="17" fillId="0" borderId="1" xfId="0" applyFont="1" applyBorder="1" applyAlignment="1">
      <alignment horizontal="justify" vertical="center"/>
    </xf>
    <xf numFmtId="0" fontId="1" fillId="0" borderId="1" xfId="0" applyFont="1" applyBorder="1" applyAlignment="1">
      <alignment horizontal="left" wrapText="1"/>
    </xf>
    <xf numFmtId="0" fontId="4" fillId="5" borderId="0" xfId="0" applyFont="1" applyFill="1" applyAlignment="1">
      <alignment vertical="center" wrapText="1"/>
    </xf>
    <xf numFmtId="0" fontId="9" fillId="0" borderId="1" xfId="0" applyNumberFormat="1" applyFont="1" applyBorder="1" applyAlignment="1">
      <alignment horizontal="left" vertical="top" wrapText="1"/>
    </xf>
    <xf numFmtId="16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 fillId="0" borderId="1" xfId="0" applyNumberFormat="1" applyFont="1" applyBorder="1" applyAlignment="1">
      <alignment horizontal="center" vertical="center"/>
    </xf>
    <xf numFmtId="0" fontId="4" fillId="0" borderId="7" xfId="0" applyFont="1" applyBorder="1" applyAlignment="1">
      <alignment horizontal="center" vertical="center"/>
    </xf>
    <xf numFmtId="164" fontId="1" fillId="0" borderId="13" xfId="0" applyNumberFormat="1" applyFont="1" applyBorder="1" applyAlignment="1">
      <alignment horizontal="center" vertical="center"/>
    </xf>
    <xf numFmtId="0" fontId="10" fillId="5" borderId="1" xfId="0" applyFont="1" applyFill="1" applyBorder="1" applyAlignment="1">
      <alignment horizontal="left"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xf>
    <xf numFmtId="0" fontId="16" fillId="4" borderId="1" xfId="0" applyFont="1" applyFill="1" applyBorder="1" applyAlignment="1">
      <alignment horizontal="center"/>
    </xf>
    <xf numFmtId="0" fontId="4" fillId="0" borderId="7" xfId="0" applyFont="1" applyBorder="1" applyAlignment="1">
      <alignment horizontal="center" vertical="center"/>
    </xf>
    <xf numFmtId="0" fontId="4" fillId="5" borderId="0" xfId="0" applyFont="1" applyFill="1" applyAlignment="1">
      <alignment horizontal="justify" vertical="center"/>
    </xf>
    <xf numFmtId="0" fontId="1" fillId="4" borderId="1" xfId="0" applyFont="1" applyFill="1" applyBorder="1" applyAlignment="1">
      <alignment wrapText="1"/>
    </xf>
    <xf numFmtId="0" fontId="4" fillId="3" borderId="1" xfId="0" applyFont="1" applyFill="1" applyBorder="1" applyAlignment="1">
      <alignment wrapText="1"/>
    </xf>
    <xf numFmtId="0" fontId="8" fillId="4" borderId="1" xfId="0" applyFont="1" applyFill="1" applyBorder="1" applyAlignment="1">
      <alignment wrapText="1"/>
    </xf>
    <xf numFmtId="0" fontId="20" fillId="5" borderId="0" xfId="0" applyFont="1" applyFill="1" applyAlignment="1">
      <alignment vertical="center" wrapText="1"/>
    </xf>
    <xf numFmtId="164" fontId="5" fillId="4" borderId="1" xfId="0" applyNumberFormat="1" applyFont="1" applyFill="1" applyBorder="1" applyAlignment="1">
      <alignment horizontal="center"/>
    </xf>
    <xf numFmtId="164" fontId="10" fillId="3" borderId="1" xfId="0" applyNumberFormat="1" applyFont="1" applyFill="1" applyBorder="1" applyAlignment="1">
      <alignment horizontal="center"/>
    </xf>
    <xf numFmtId="164" fontId="1" fillId="0" borderId="0" xfId="0" applyNumberFormat="1" applyFont="1" applyAlignment="1">
      <alignment horizontal="center" vertical="center"/>
    </xf>
    <xf numFmtId="0" fontId="1" fillId="0" borderId="1" xfId="0" applyFont="1" applyBorder="1" applyAlignment="1">
      <alignment vertical="center"/>
    </xf>
    <xf numFmtId="0" fontId="12" fillId="0" borderId="1" xfId="0" applyFont="1" applyBorder="1" applyAlignment="1">
      <alignment horizontal="justify" vertical="top"/>
    </xf>
    <xf numFmtId="0" fontId="21" fillId="0" borderId="3" xfId="0" applyFont="1" applyBorder="1" applyAlignment="1">
      <alignment horizontal="justify" vertical="center"/>
    </xf>
    <xf numFmtId="0" fontId="10" fillId="5" borderId="1" xfId="0" applyFont="1" applyFill="1" applyBorder="1" applyAlignment="1">
      <alignment vertical="center" wrapText="1"/>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8" fillId="0" borderId="1" xfId="0" applyFont="1" applyBorder="1" applyAlignment="1">
      <alignment horizontal="center" vertical="center"/>
    </xf>
    <xf numFmtId="0" fontId="2" fillId="0" borderId="1" xfId="0" applyFont="1" applyBorder="1" applyAlignment="1">
      <alignment wrapText="1"/>
    </xf>
    <xf numFmtId="164" fontId="12" fillId="0" borderId="1" xfId="0" applyNumberFormat="1" applyFont="1" applyBorder="1" applyAlignment="1">
      <alignment horizontal="center" vertical="center"/>
    </xf>
    <xf numFmtId="0" fontId="22" fillId="0" borderId="1" xfId="0" applyFont="1" applyBorder="1" applyAlignment="1">
      <alignment vertical="top" wrapText="1"/>
    </xf>
    <xf numFmtId="0" fontId="9" fillId="0" borderId="3" xfId="0" applyFont="1" applyBorder="1" applyAlignment="1">
      <alignment wrapText="1"/>
    </xf>
    <xf numFmtId="0" fontId="1" fillId="0" borderId="11" xfId="0" applyFont="1" applyBorder="1" applyAlignment="1">
      <alignment horizontal="center" vertical="center"/>
    </xf>
    <xf numFmtId="0" fontId="1" fillId="4" borderId="1" xfId="0" applyFont="1" applyFill="1" applyBorder="1"/>
    <xf numFmtId="164" fontId="4" fillId="4" borderId="1" xfId="0" applyNumberFormat="1" applyFont="1" applyFill="1" applyBorder="1" applyAlignment="1">
      <alignment horizontal="center" vertical="center"/>
    </xf>
    <xf numFmtId="0" fontId="0" fillId="0" borderId="0" xfId="0" applyAlignment="1">
      <alignment horizontal="left" vertical="top" wrapText="1"/>
    </xf>
    <xf numFmtId="0" fontId="2" fillId="0" borderId="1" xfId="0" applyNumberFormat="1" applyFont="1" applyBorder="1" applyAlignment="1">
      <alignment vertical="top" wrapText="1"/>
    </xf>
    <xf numFmtId="0" fontId="9" fillId="0" borderId="1" xfId="0" applyFont="1" applyBorder="1" applyAlignment="1">
      <alignment horizontal="left" vertical="top" wrapText="1"/>
    </xf>
    <xf numFmtId="164" fontId="10" fillId="3" borderId="1" xfId="0" applyNumberFormat="1" applyFont="1" applyFill="1" applyBorder="1" applyAlignment="1">
      <alignment horizontal="center" vertical="center"/>
    </xf>
    <xf numFmtId="2" fontId="21" fillId="0" borderId="1" xfId="0" applyNumberFormat="1" applyFont="1" applyBorder="1" applyAlignment="1">
      <alignment horizontal="left" vertical="top" wrapText="1"/>
    </xf>
    <xf numFmtId="0" fontId="11" fillId="0" borderId="1" xfId="0" applyFont="1" applyBorder="1" applyAlignment="1">
      <alignment horizontal="left" vertical="top" wrapText="1"/>
    </xf>
    <xf numFmtId="0" fontId="26" fillId="0" borderId="1" xfId="0" applyFont="1" applyBorder="1" applyAlignment="1">
      <alignment vertical="top" wrapText="1"/>
    </xf>
    <xf numFmtId="0" fontId="1" fillId="0" borderId="1" xfId="0" applyFont="1" applyBorder="1" applyAlignment="1">
      <alignment horizontal="center"/>
    </xf>
    <xf numFmtId="2" fontId="4" fillId="0" borderId="1" xfId="0" applyNumberFormat="1" applyFont="1" applyBorder="1" applyAlignment="1">
      <alignment horizontal="center" vertical="center"/>
    </xf>
    <xf numFmtId="0" fontId="4" fillId="0" borderId="7" xfId="0" applyFont="1" applyBorder="1" applyAlignment="1">
      <alignment horizontal="center" vertical="center"/>
    </xf>
    <xf numFmtId="0" fontId="1" fillId="0" borderId="1" xfId="0" applyFont="1" applyBorder="1" applyAlignment="1">
      <alignment horizontal="center"/>
    </xf>
    <xf numFmtId="0" fontId="1" fillId="0" borderId="0" xfId="0" applyFont="1" applyAlignment="1">
      <alignment horizontal="center"/>
    </xf>
    <xf numFmtId="0" fontId="9" fillId="4" borderId="1" xfId="0" applyFont="1" applyFill="1" applyBorder="1" applyAlignment="1">
      <alignment vertical="top" wrapText="1"/>
    </xf>
    <xf numFmtId="2" fontId="1" fillId="0" borderId="2" xfId="0" applyNumberFormat="1" applyFont="1" applyBorder="1" applyAlignment="1">
      <alignment horizontal="center" vertical="center"/>
    </xf>
    <xf numFmtId="0" fontId="9" fillId="0" borderId="3" xfId="0" applyFont="1" applyBorder="1" applyAlignment="1">
      <alignment vertical="top" wrapText="1"/>
    </xf>
    <xf numFmtId="0" fontId="9" fillId="0" borderId="1" xfId="0" applyNumberFormat="1" applyFont="1" applyBorder="1" applyAlignment="1">
      <alignment wrapText="1"/>
    </xf>
    <xf numFmtId="0" fontId="9" fillId="0" borderId="1" xfId="0" applyFont="1" applyBorder="1" applyAlignment="1">
      <alignment horizontal="justify" vertical="center"/>
    </xf>
    <xf numFmtId="4" fontId="4" fillId="3" borderId="1" xfId="0" applyNumberFormat="1" applyFont="1" applyFill="1" applyBorder="1" applyAlignment="1">
      <alignment horizontal="center" vertical="center"/>
    </xf>
    <xf numFmtId="4" fontId="1" fillId="0" borderId="1" xfId="0" applyNumberFormat="1" applyFont="1" applyBorder="1" applyAlignment="1">
      <alignment horizontal="center"/>
    </xf>
    <xf numFmtId="4" fontId="1" fillId="0" borderId="1" xfId="0" applyNumberFormat="1" applyFont="1" applyBorder="1" applyAlignment="1">
      <alignment horizontal="center" vertical="center"/>
    </xf>
    <xf numFmtId="4" fontId="1" fillId="0" borderId="1" xfId="1" applyNumberFormat="1" applyFont="1" applyBorder="1" applyAlignment="1">
      <alignment horizontal="center"/>
    </xf>
    <xf numFmtId="4" fontId="1" fillId="0" borderId="1" xfId="1" applyNumberFormat="1" applyFont="1" applyBorder="1" applyAlignment="1">
      <alignment horizontal="center" vertical="center"/>
    </xf>
    <xf numFmtId="2" fontId="1" fillId="0" borderId="1" xfId="0" applyNumberFormat="1" applyFont="1" applyBorder="1"/>
    <xf numFmtId="164" fontId="1" fillId="3" borderId="1" xfId="0" applyNumberFormat="1" applyFont="1" applyFill="1" applyBorder="1" applyAlignment="1">
      <alignment horizontal="center"/>
    </xf>
    <xf numFmtId="0" fontId="12" fillId="4" borderId="1" xfId="0" applyFont="1" applyFill="1" applyBorder="1" applyAlignment="1">
      <alignment vertical="top" wrapText="1"/>
    </xf>
    <xf numFmtId="0" fontId="2" fillId="0" borderId="1" xfId="0" applyFont="1" applyFill="1" applyBorder="1" applyAlignment="1">
      <alignment vertical="center" wrapText="1"/>
    </xf>
    <xf numFmtId="0" fontId="9" fillId="0" borderId="1" xfId="0" applyFont="1" applyBorder="1" applyAlignment="1">
      <alignment horizontal="center" vertical="center" wrapText="1"/>
    </xf>
    <xf numFmtId="0" fontId="2" fillId="0" borderId="1" xfId="0" applyFont="1" applyFill="1" applyBorder="1" applyAlignment="1">
      <alignment vertical="top" wrapText="1"/>
    </xf>
    <xf numFmtId="0" fontId="21" fillId="0" borderId="1" xfId="0" applyFont="1" applyBorder="1" applyAlignment="1">
      <alignment horizontal="left" vertical="center" wrapText="1"/>
    </xf>
    <xf numFmtId="0" fontId="2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16" fillId="6" borderId="14" xfId="0" applyFont="1" applyFill="1" applyBorder="1" applyAlignment="1">
      <alignment horizontal="center"/>
    </xf>
    <xf numFmtId="0" fontId="16" fillId="6" borderId="15" xfId="0" applyFont="1" applyFill="1" applyBorder="1" applyAlignment="1">
      <alignment horizontal="center"/>
    </xf>
    <xf numFmtId="0" fontId="16" fillId="6" borderId="16" xfId="0" applyFont="1" applyFill="1" applyBorder="1" applyAlignment="1">
      <alignment horizontal="center"/>
    </xf>
    <xf numFmtId="0" fontId="16" fillId="6" borderId="9" xfId="0" applyFont="1" applyFill="1" applyBorder="1" applyAlignment="1">
      <alignment horizontal="center"/>
    </xf>
    <xf numFmtId="0" fontId="16" fillId="6" borderId="4" xfId="0" applyFont="1" applyFill="1" applyBorder="1" applyAlignment="1">
      <alignment horizontal="center"/>
    </xf>
    <xf numFmtId="0" fontId="16" fillId="6" borderId="5" xfId="0" applyFont="1" applyFill="1" applyBorder="1" applyAlignment="1">
      <alignment horizontal="center"/>
    </xf>
    <xf numFmtId="0" fontId="16" fillId="6" borderId="6" xfId="0" applyFont="1" applyFill="1" applyBorder="1" applyAlignment="1">
      <alignment horizontal="center"/>
    </xf>
    <xf numFmtId="0" fontId="1"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16" fillId="6" borderId="20" xfId="0" applyFont="1" applyFill="1" applyBorder="1" applyAlignment="1">
      <alignment horizontal="center"/>
    </xf>
    <xf numFmtId="0" fontId="16" fillId="6" borderId="19" xfId="0" applyFont="1" applyFill="1" applyBorder="1" applyAlignment="1">
      <alignment horizontal="center"/>
    </xf>
    <xf numFmtId="0" fontId="16" fillId="6" borderId="21" xfId="0" applyFont="1" applyFill="1" applyBorder="1" applyAlignment="1">
      <alignment horizontal="center"/>
    </xf>
    <xf numFmtId="0" fontId="16" fillId="6" borderId="12" xfId="0" applyFont="1" applyFill="1" applyBorder="1" applyAlignment="1">
      <alignment horizontal="center"/>
    </xf>
    <xf numFmtId="0" fontId="16" fillId="6" borderId="8" xfId="0" applyFont="1" applyFill="1" applyBorder="1" applyAlignment="1">
      <alignment horizontal="center"/>
    </xf>
    <xf numFmtId="0" fontId="4" fillId="0" borderId="0" xfId="0" applyFont="1" applyAlignment="1">
      <alignment horizontal="center" vertical="center"/>
    </xf>
    <xf numFmtId="0" fontId="4" fillId="0" borderId="0" xfId="0" applyFont="1" applyAlignment="1">
      <alignment horizont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 fillId="4" borderId="1" xfId="0" applyFont="1" applyFill="1" applyBorder="1" applyAlignment="1">
      <alignment horizontal="center"/>
    </xf>
    <xf numFmtId="0" fontId="19" fillId="0" borderId="3" xfId="0" applyFont="1" applyBorder="1" applyAlignment="1">
      <alignment horizontal="center" vertical="center"/>
    </xf>
    <xf numFmtId="0" fontId="16" fillId="6" borderId="0" xfId="0" applyFont="1" applyFill="1" applyBorder="1" applyAlignment="1">
      <alignment horizontal="center"/>
    </xf>
    <xf numFmtId="0" fontId="1" fillId="0" borderId="0" xfId="0" applyFont="1" applyAlignment="1">
      <alignment horizontal="left" vertical="center" wrapText="1"/>
    </xf>
    <xf numFmtId="0" fontId="1" fillId="0" borderId="1" xfId="0" applyFont="1" applyBorder="1" applyAlignment="1">
      <alignment horizontal="center"/>
    </xf>
    <xf numFmtId="0" fontId="15" fillId="6" borderId="0" xfId="0" applyFont="1" applyFill="1" applyBorder="1" applyAlignment="1">
      <alignment horizontal="center" vertical="center"/>
    </xf>
    <xf numFmtId="0" fontId="15" fillId="6" borderId="10" xfId="0" applyFont="1" applyFill="1" applyBorder="1" applyAlignment="1">
      <alignment horizontal="center" vertical="center"/>
    </xf>
    <xf numFmtId="0" fontId="0" fillId="0" borderId="1" xfId="0" applyBorder="1" applyAlignment="1">
      <alignment horizontal="center" vertical="center"/>
    </xf>
    <xf numFmtId="165" fontId="1" fillId="0" borderId="4" xfId="0" applyNumberFormat="1"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3" xfId="0" applyBorder="1" applyAlignment="1">
      <alignment vertical="center"/>
    </xf>
    <xf numFmtId="0" fontId="6" fillId="0" borderId="2" xfId="0" applyFont="1" applyBorder="1" applyAlignment="1">
      <alignment vertical="top"/>
    </xf>
    <xf numFmtId="0" fontId="0" fillId="0" borderId="3" xfId="0" applyBorder="1" applyAlignment="1"/>
    <xf numFmtId="0" fontId="1" fillId="0" borderId="0" xfId="0" applyFont="1" applyAlignment="1">
      <alignment horizontal="left" vertical="top" wrapText="1"/>
    </xf>
    <xf numFmtId="0" fontId="23" fillId="0" borderId="0" xfId="0" applyFont="1" applyAlignment="1">
      <alignment horizontal="center" vertical="center" wrapText="1"/>
    </xf>
    <xf numFmtId="164" fontId="25" fillId="0" borderId="0" xfId="0" applyNumberFormat="1" applyFont="1" applyAlignment="1">
      <alignment horizontal="center" vertical="center"/>
    </xf>
    <xf numFmtId="164" fontId="25" fillId="0" borderId="1" xfId="0" applyNumberFormat="1" applyFont="1" applyBorder="1" applyAlignment="1">
      <alignment horizontal="center" vertical="center"/>
    </xf>
    <xf numFmtId="164" fontId="1" fillId="0" borderId="1" xfId="0" applyNumberFormat="1" applyFont="1" applyBorder="1"/>
    <xf numFmtId="2" fontId="4" fillId="3" borderId="1" xfId="0" applyNumberFormat="1" applyFont="1" applyFill="1" applyBorder="1" applyAlignment="1">
      <alignment vertical="center"/>
    </xf>
  </cellXfs>
  <cellStyles count="3">
    <cellStyle name="Обычный" xfId="0" builtinId="0"/>
    <cellStyle name="Процентный" xfId="2" builtinId="5"/>
    <cellStyle name="Финансовый" xfId="1" builtinId="3"/>
  </cellStyles>
  <dxfs count="0"/>
  <tableStyles count="0" defaultTableStyle="TableStyleMedium9" defaultPivotStyle="PivotStyleLight16"/>
  <colors>
    <mruColors>
      <color rgb="FF66FF99"/>
      <color rgb="FFFF99CC"/>
      <color rgb="FFCCFF33"/>
      <color rgb="FFFF9966"/>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2:H571"/>
  <sheetViews>
    <sheetView tabSelected="1" topLeftCell="A4" zoomScaleNormal="100" workbookViewId="0">
      <selection activeCell="C17" sqref="C17:E17"/>
    </sheetView>
  </sheetViews>
  <sheetFormatPr defaultRowHeight="15" x14ac:dyDescent="0.25"/>
  <cols>
    <col min="1" max="1" width="6" customWidth="1"/>
    <col min="2" max="2" width="45.7109375" customWidth="1"/>
    <col min="3" max="3" width="15.28515625" customWidth="1"/>
    <col min="4" max="4" width="14.7109375" customWidth="1"/>
    <col min="5" max="5" width="15.42578125" customWidth="1"/>
    <col min="6" max="6" width="41.28515625" customWidth="1"/>
  </cols>
  <sheetData>
    <row r="2" spans="1:6" ht="15.75" x14ac:dyDescent="0.25">
      <c r="B2" s="187" t="s">
        <v>0</v>
      </c>
      <c r="C2" s="187"/>
      <c r="D2" s="187"/>
      <c r="E2" s="187"/>
      <c r="F2" s="187"/>
    </row>
    <row r="3" spans="1:6" ht="47.25" customHeight="1" x14ac:dyDescent="0.25">
      <c r="B3" s="188" t="s">
        <v>202</v>
      </c>
      <c r="C3" s="188"/>
      <c r="D3" s="188"/>
      <c r="E3" s="188"/>
      <c r="F3" s="188"/>
    </row>
    <row r="4" spans="1:6" ht="34.5" customHeight="1" x14ac:dyDescent="0.25">
      <c r="B4" s="202"/>
      <c r="C4" s="202"/>
      <c r="D4" s="202"/>
      <c r="E4" s="202"/>
      <c r="F4" s="202"/>
    </row>
    <row r="5" spans="1:6" ht="15.75" x14ac:dyDescent="0.25">
      <c r="B5" s="1"/>
      <c r="C5" s="1"/>
      <c r="D5" s="1"/>
      <c r="E5" s="1"/>
      <c r="F5" s="4" t="s">
        <v>8</v>
      </c>
    </row>
    <row r="6" spans="1:6" ht="19.5" customHeight="1" x14ac:dyDescent="0.25">
      <c r="A6" s="211" t="s">
        <v>11</v>
      </c>
      <c r="B6" s="191" t="s">
        <v>158</v>
      </c>
      <c r="C6" s="189" t="s">
        <v>137</v>
      </c>
      <c r="D6" s="189" t="s">
        <v>138</v>
      </c>
      <c r="E6" s="189" t="s">
        <v>139</v>
      </c>
      <c r="F6" s="191" t="s">
        <v>1</v>
      </c>
    </row>
    <row r="7" spans="1:6" ht="67.5" customHeight="1" x14ac:dyDescent="0.25">
      <c r="A7" s="212"/>
      <c r="B7" s="210"/>
      <c r="C7" s="190"/>
      <c r="D7" s="190"/>
      <c r="E7" s="190"/>
      <c r="F7" s="192"/>
    </row>
    <row r="8" spans="1:6" ht="15.75" x14ac:dyDescent="0.25">
      <c r="A8" s="16"/>
      <c r="B8" s="7" t="s">
        <v>2</v>
      </c>
      <c r="C8" s="153">
        <v>304533597.87</v>
      </c>
      <c r="D8" s="218">
        <v>300023796.75</v>
      </c>
      <c r="E8" s="51">
        <f t="shared" ref="E8:E15" si="0">D8/C8*100</f>
        <v>98.51911212702214</v>
      </c>
      <c r="F8" s="2"/>
    </row>
    <row r="9" spans="1:6" ht="15.75" x14ac:dyDescent="0.25">
      <c r="A9" s="16"/>
      <c r="B9" s="2" t="s">
        <v>3</v>
      </c>
      <c r="C9" s="154">
        <v>53244616.82</v>
      </c>
      <c r="D9" s="155">
        <v>53062576.109999999</v>
      </c>
      <c r="E9" s="52">
        <f t="shared" si="0"/>
        <v>99.65810494868353</v>
      </c>
      <c r="F9" s="2"/>
    </row>
    <row r="10" spans="1:6" ht="15.75" x14ac:dyDescent="0.25">
      <c r="A10" s="16"/>
      <c r="B10" s="2" t="s">
        <v>4</v>
      </c>
      <c r="C10" s="154">
        <v>145699029.83000001</v>
      </c>
      <c r="D10" s="52">
        <v>141845581.93000001</v>
      </c>
      <c r="E10" s="52">
        <f t="shared" si="0"/>
        <v>97.355200028101649</v>
      </c>
      <c r="F10" s="2"/>
    </row>
    <row r="11" spans="1:6" ht="15.75" x14ac:dyDescent="0.25">
      <c r="A11" s="16"/>
      <c r="B11" s="2" t="s">
        <v>5</v>
      </c>
      <c r="C11" s="154">
        <f>C8-C9-C10</f>
        <v>105589951.22</v>
      </c>
      <c r="D11" s="52">
        <f>D8-D9-D10</f>
        <v>105115638.70999998</v>
      </c>
      <c r="E11" s="52">
        <f t="shared" si="0"/>
        <v>99.550797680537059</v>
      </c>
      <c r="F11" s="2"/>
    </row>
    <row r="12" spans="1:6" ht="15.75" hidden="1" x14ac:dyDescent="0.25">
      <c r="A12" s="16"/>
      <c r="B12" s="2" t="s">
        <v>6</v>
      </c>
      <c r="C12" s="156">
        <f>C22+C68+C98+C183+C191+C227+C256+C298+C327+C371+C387+C395+C416+C460+C563</f>
        <v>92722.520000000019</v>
      </c>
      <c r="D12" s="155">
        <f>D22+D68+D98+D183+D191+D227+D256+D298+D327+D371+D387+D395+D416+D460+D563</f>
        <v>78837.19</v>
      </c>
      <c r="E12" s="52">
        <f t="shared" si="0"/>
        <v>85.02485696031556</v>
      </c>
      <c r="F12" s="2"/>
    </row>
    <row r="13" spans="1:6" ht="15.75" hidden="1" x14ac:dyDescent="0.25">
      <c r="A13" s="16"/>
      <c r="B13" s="25" t="s">
        <v>7</v>
      </c>
      <c r="C13" s="157">
        <f>C23+C69+C99+C184+C192+C228+C299+C328+C372+C388+C396+C417+C461+C475+C481+C507+C564</f>
        <v>67661.2</v>
      </c>
      <c r="D13" s="155">
        <f>D23+D69+D99+D184+D192+D228+D299+D328+D372+D388+D396+D417+D461+D475+D481+D507+D564</f>
        <v>51795.47</v>
      </c>
      <c r="E13" s="52">
        <f t="shared" si="0"/>
        <v>76.551213989701637</v>
      </c>
      <c r="F13" s="2"/>
    </row>
    <row r="14" spans="1:6" ht="46.5" hidden="1" customHeight="1" x14ac:dyDescent="0.25">
      <c r="A14" s="16"/>
      <c r="B14" s="25" t="s">
        <v>104</v>
      </c>
      <c r="C14" s="155">
        <f>C257</f>
        <v>7058.4</v>
      </c>
      <c r="D14" s="155">
        <f>D257</f>
        <v>4487.3</v>
      </c>
      <c r="E14" s="52">
        <f t="shared" si="0"/>
        <v>63.573897767199369</v>
      </c>
      <c r="F14" s="2"/>
    </row>
    <row r="15" spans="1:6" ht="15.75" hidden="1" x14ac:dyDescent="0.25">
      <c r="A15" s="16"/>
      <c r="B15" s="2" t="s">
        <v>22</v>
      </c>
      <c r="C15" s="154">
        <v>1379.45</v>
      </c>
      <c r="D15" s="155">
        <v>27.8</v>
      </c>
      <c r="E15" s="52">
        <f t="shared" si="0"/>
        <v>2.0152959512849322</v>
      </c>
      <c r="F15" s="2"/>
    </row>
    <row r="16" spans="1:6" ht="15.75" hidden="1" x14ac:dyDescent="0.25">
      <c r="A16" s="17"/>
      <c r="B16" s="26"/>
      <c r="C16" s="207"/>
      <c r="D16" s="208"/>
      <c r="E16" s="208"/>
      <c r="F16" s="209"/>
    </row>
    <row r="17" spans="1:8" ht="161.25" customHeight="1" x14ac:dyDescent="0.25">
      <c r="A17" s="198">
        <v>1</v>
      </c>
      <c r="B17" s="12" t="s">
        <v>159</v>
      </c>
      <c r="C17" s="199"/>
      <c r="D17" s="199"/>
      <c r="E17" s="199"/>
      <c r="F17" s="10" t="s">
        <v>187</v>
      </c>
    </row>
    <row r="18" spans="1:8" ht="15.75" x14ac:dyDescent="0.25">
      <c r="A18" s="198"/>
      <c r="B18" s="9" t="s">
        <v>9</v>
      </c>
      <c r="C18" s="29">
        <v>394508</v>
      </c>
      <c r="D18" s="29">
        <v>372441</v>
      </c>
      <c r="E18" s="66">
        <v>94.41</v>
      </c>
      <c r="F18" s="11"/>
    </row>
    <row r="19" spans="1:8" ht="15.75" x14ac:dyDescent="0.25">
      <c r="A19" s="198"/>
      <c r="B19" s="2" t="s">
        <v>3</v>
      </c>
      <c r="C19" s="86">
        <v>0</v>
      </c>
      <c r="D19" s="86">
        <v>0</v>
      </c>
      <c r="E19" s="56">
        <v>0</v>
      </c>
      <c r="F19" s="2"/>
    </row>
    <row r="20" spans="1:8" ht="15.75" x14ac:dyDescent="0.25">
      <c r="A20" s="198"/>
      <c r="B20" s="2" t="s">
        <v>4</v>
      </c>
      <c r="C20" s="73">
        <v>0</v>
      </c>
      <c r="D20" s="73">
        <v>0</v>
      </c>
      <c r="E20" s="6">
        <v>0</v>
      </c>
      <c r="F20" s="2"/>
    </row>
    <row r="21" spans="1:8" ht="15.75" x14ac:dyDescent="0.25">
      <c r="A21" s="198"/>
      <c r="B21" s="2" t="s">
        <v>5</v>
      </c>
      <c r="C21" s="6">
        <f t="shared" ref="C21:D21" si="1">C18</f>
        <v>394508</v>
      </c>
      <c r="D21" s="6">
        <f t="shared" si="1"/>
        <v>372441</v>
      </c>
      <c r="E21" s="6">
        <f>D21/C21*100</f>
        <v>94.406450566274955</v>
      </c>
      <c r="F21" s="2"/>
    </row>
    <row r="22" spans="1:8" ht="15.75" hidden="1" x14ac:dyDescent="0.25">
      <c r="A22" s="198"/>
      <c r="B22" s="2" t="s">
        <v>6</v>
      </c>
      <c r="C22" s="6">
        <v>1072.7</v>
      </c>
      <c r="D22" s="73">
        <v>973.16</v>
      </c>
      <c r="E22" s="6">
        <f>D22/C22*100</f>
        <v>90.720611540971376</v>
      </c>
      <c r="F22" s="2"/>
    </row>
    <row r="23" spans="1:8" ht="15.75" hidden="1" x14ac:dyDescent="0.25">
      <c r="A23" s="198"/>
      <c r="B23" s="2" t="s">
        <v>7</v>
      </c>
      <c r="C23" s="73"/>
      <c r="D23" s="73"/>
      <c r="E23" s="73"/>
      <c r="F23" s="2"/>
    </row>
    <row r="24" spans="1:8" ht="15.75" hidden="1" x14ac:dyDescent="0.25">
      <c r="A24" s="62"/>
      <c r="B24" s="204" t="s">
        <v>26</v>
      </c>
      <c r="C24" s="204"/>
      <c r="D24" s="204"/>
      <c r="E24" s="204"/>
      <c r="F24" s="205"/>
    </row>
    <row r="25" spans="1:8" ht="409.5" hidden="1" x14ac:dyDescent="0.25">
      <c r="A25" s="198" t="s">
        <v>27</v>
      </c>
      <c r="B25" s="58" t="s">
        <v>28</v>
      </c>
      <c r="C25" s="73"/>
      <c r="D25" s="73"/>
      <c r="E25" s="73"/>
      <c r="F25" s="32" t="s">
        <v>142</v>
      </c>
      <c r="H25" s="75"/>
    </row>
    <row r="26" spans="1:8" ht="15.75" hidden="1" x14ac:dyDescent="0.25">
      <c r="A26" s="206"/>
      <c r="B26" s="9" t="s">
        <v>29</v>
      </c>
      <c r="C26" s="61">
        <f>C27+C28+C29+C30+C31</f>
        <v>25770.52</v>
      </c>
      <c r="D26" s="60">
        <f>D27+D28+D29+D30+D31</f>
        <v>24340.690000000002</v>
      </c>
      <c r="E26" s="61">
        <f>D26/C26*100</f>
        <v>94.451683551593064</v>
      </c>
      <c r="F26" s="64"/>
    </row>
    <row r="27" spans="1:8" ht="15.75" hidden="1" x14ac:dyDescent="0.25">
      <c r="A27" s="206"/>
      <c r="B27" s="2" t="s">
        <v>3</v>
      </c>
      <c r="C27" s="73">
        <v>150</v>
      </c>
      <c r="D27" s="73">
        <v>150</v>
      </c>
      <c r="E27" s="73">
        <f>D27/C27*100</f>
        <v>100</v>
      </c>
      <c r="F27" s="2"/>
    </row>
    <row r="28" spans="1:8" ht="15.75" hidden="1" x14ac:dyDescent="0.25">
      <c r="A28" s="206"/>
      <c r="B28" s="2" t="s">
        <v>4</v>
      </c>
      <c r="C28" s="73">
        <v>466.4</v>
      </c>
      <c r="D28" s="73">
        <v>466.4</v>
      </c>
      <c r="E28" s="73">
        <f>D28/C28*100</f>
        <v>100</v>
      </c>
      <c r="F28" s="2"/>
    </row>
    <row r="29" spans="1:8" ht="15.75" hidden="1" x14ac:dyDescent="0.25">
      <c r="A29" s="206"/>
      <c r="B29" s="2" t="s">
        <v>5</v>
      </c>
      <c r="C29" s="73">
        <v>24081.42</v>
      </c>
      <c r="D29" s="14">
        <v>22751.13</v>
      </c>
      <c r="E29" s="6">
        <f>D29/C29*100</f>
        <v>94.475865625864259</v>
      </c>
      <c r="F29" s="2"/>
    </row>
    <row r="30" spans="1:8" ht="15.75" hidden="1" x14ac:dyDescent="0.25">
      <c r="A30" s="206"/>
      <c r="B30" s="2" t="s">
        <v>6</v>
      </c>
      <c r="C30" s="6">
        <v>1072.7</v>
      </c>
      <c r="D30" s="73">
        <v>973.16</v>
      </c>
      <c r="E30" s="6">
        <f>D30/C30*100</f>
        <v>90.720611540971376</v>
      </c>
      <c r="F30" s="2"/>
    </row>
    <row r="31" spans="1:8" ht="15.75" hidden="1" x14ac:dyDescent="0.25">
      <c r="A31" s="206"/>
      <c r="B31" s="2" t="s">
        <v>7</v>
      </c>
      <c r="C31" s="73"/>
      <c r="D31" s="73"/>
      <c r="E31" s="59"/>
      <c r="F31" s="2"/>
    </row>
    <row r="32" spans="1:8" ht="306" hidden="1" customHeight="1" x14ac:dyDescent="0.25">
      <c r="A32" s="166" t="s">
        <v>30</v>
      </c>
      <c r="B32" s="58" t="s">
        <v>32</v>
      </c>
      <c r="C32" s="69"/>
      <c r="D32" s="69"/>
      <c r="E32" s="69"/>
      <c r="F32" s="131" t="s">
        <v>143</v>
      </c>
    </row>
    <row r="33" spans="1:6" ht="15.75" hidden="1" x14ac:dyDescent="0.25">
      <c r="A33" s="167"/>
      <c r="B33" s="9" t="s">
        <v>31</v>
      </c>
      <c r="C33" s="61">
        <f>C34+C35+C36+C37+C38</f>
        <v>16105.529999999999</v>
      </c>
      <c r="D33" s="60">
        <f>D34+D35+D36+D37+D38</f>
        <v>15715.82</v>
      </c>
      <c r="E33" s="61">
        <f>D33/C33*100</f>
        <v>97.580272117713605</v>
      </c>
      <c r="F33" s="2"/>
    </row>
    <row r="34" spans="1:6" ht="15.75" hidden="1" x14ac:dyDescent="0.25">
      <c r="A34" s="167"/>
      <c r="B34" s="2" t="s">
        <v>3</v>
      </c>
      <c r="C34" s="57">
        <v>82.55</v>
      </c>
      <c r="D34" s="57">
        <v>82.55</v>
      </c>
      <c r="E34" s="52">
        <v>97.539551157965988</v>
      </c>
      <c r="F34" s="2"/>
    </row>
    <row r="35" spans="1:6" ht="15.75" hidden="1" x14ac:dyDescent="0.25">
      <c r="A35" s="167"/>
      <c r="B35" s="2" t="s">
        <v>4</v>
      </c>
      <c r="C35" s="57">
        <v>184</v>
      </c>
      <c r="D35" s="57">
        <v>184</v>
      </c>
      <c r="E35" s="52">
        <v>97.539551157965988</v>
      </c>
      <c r="F35" s="2"/>
    </row>
    <row r="36" spans="1:6" ht="15.75" hidden="1" x14ac:dyDescent="0.25">
      <c r="A36" s="167"/>
      <c r="B36" s="2" t="s">
        <v>5</v>
      </c>
      <c r="C36" s="6">
        <v>15838.98</v>
      </c>
      <c r="D36" s="15">
        <v>15449.27</v>
      </c>
      <c r="E36" s="6">
        <f>D36/C36*100</f>
        <v>97.539551157965988</v>
      </c>
      <c r="F36" s="2"/>
    </row>
    <row r="37" spans="1:6" ht="15.75" hidden="1" x14ac:dyDescent="0.25">
      <c r="A37" s="167"/>
      <c r="B37" s="2" t="s">
        <v>6</v>
      </c>
      <c r="C37" s="57"/>
      <c r="D37" s="57"/>
      <c r="E37" s="57"/>
      <c r="F37" s="2"/>
    </row>
    <row r="38" spans="1:6" ht="15.75" hidden="1" x14ac:dyDescent="0.25">
      <c r="A38" s="168"/>
      <c r="B38" s="2" t="s">
        <v>7</v>
      </c>
      <c r="C38" s="57"/>
      <c r="D38" s="57"/>
      <c r="E38" s="57"/>
      <c r="F38" s="2"/>
    </row>
    <row r="39" spans="1:6" ht="264.75" hidden="1" customHeight="1" x14ac:dyDescent="0.25">
      <c r="A39" s="166" t="s">
        <v>35</v>
      </c>
      <c r="B39" s="58" t="s">
        <v>33</v>
      </c>
      <c r="C39" s="69"/>
      <c r="D39" s="69"/>
      <c r="E39" s="69"/>
      <c r="F39" s="10" t="s">
        <v>144</v>
      </c>
    </row>
    <row r="40" spans="1:6" ht="15.75" hidden="1" x14ac:dyDescent="0.25">
      <c r="A40" s="167"/>
      <c r="B40" s="9" t="s">
        <v>34</v>
      </c>
      <c r="C40" s="144">
        <f>C41+C42+C43+C44+C45</f>
        <v>15748</v>
      </c>
      <c r="D40" s="144">
        <f>D41+D42+D43+D44+D45</f>
        <v>15239.720000000001</v>
      </c>
      <c r="E40" s="61">
        <f>D40/C40*100</f>
        <v>96.772415544831091</v>
      </c>
      <c r="F40" s="2"/>
    </row>
    <row r="41" spans="1:6" ht="15.75" hidden="1" x14ac:dyDescent="0.25">
      <c r="A41" s="167"/>
      <c r="B41" s="2" t="s">
        <v>3</v>
      </c>
      <c r="C41" s="57"/>
      <c r="D41" s="57"/>
      <c r="E41" s="57"/>
      <c r="F41" s="2"/>
    </row>
    <row r="42" spans="1:6" ht="15.75" hidden="1" x14ac:dyDescent="0.25">
      <c r="A42" s="167"/>
      <c r="B42" s="2" t="s">
        <v>4</v>
      </c>
      <c r="C42" s="57">
        <v>681.7</v>
      </c>
      <c r="D42" s="57">
        <v>681.7</v>
      </c>
      <c r="E42" s="57">
        <f>D42/C42*100</f>
        <v>100</v>
      </c>
      <c r="F42" s="2"/>
    </row>
    <row r="43" spans="1:6" ht="15.75" hidden="1" x14ac:dyDescent="0.25">
      <c r="A43" s="167"/>
      <c r="B43" s="2" t="s">
        <v>5</v>
      </c>
      <c r="C43" s="57">
        <v>15066.3</v>
      </c>
      <c r="D43" s="15">
        <v>14558.02</v>
      </c>
      <c r="E43" s="6">
        <f>D43/C43*100</f>
        <v>96.626378075572632</v>
      </c>
      <c r="F43" s="2"/>
    </row>
    <row r="44" spans="1:6" ht="15.75" hidden="1" x14ac:dyDescent="0.25">
      <c r="A44" s="167"/>
      <c r="B44" s="2" t="s">
        <v>6</v>
      </c>
      <c r="C44" s="57"/>
      <c r="D44" s="57"/>
      <c r="E44" s="57"/>
      <c r="F44" s="2"/>
    </row>
    <row r="45" spans="1:6" ht="15.75" hidden="1" x14ac:dyDescent="0.25">
      <c r="A45" s="168"/>
      <c r="B45" s="2" t="s">
        <v>7</v>
      </c>
      <c r="C45" s="57"/>
      <c r="D45" s="57"/>
      <c r="E45" s="57"/>
      <c r="F45" s="2"/>
    </row>
    <row r="46" spans="1:6" ht="293.25" hidden="1" customHeight="1" x14ac:dyDescent="0.25">
      <c r="A46" s="166" t="s">
        <v>38</v>
      </c>
      <c r="B46" s="58" t="s">
        <v>36</v>
      </c>
      <c r="C46" s="69"/>
      <c r="D46" s="69"/>
      <c r="E46" s="69"/>
      <c r="F46" s="70" t="s">
        <v>105</v>
      </c>
    </row>
    <row r="47" spans="1:6" ht="15.75" hidden="1" x14ac:dyDescent="0.25">
      <c r="A47" s="167"/>
      <c r="B47" s="9" t="s">
        <v>37</v>
      </c>
      <c r="C47" s="61">
        <f>C48+C49+C50+C51+C52</f>
        <v>4015.9</v>
      </c>
      <c r="D47" s="61">
        <f>D48+D49+D50+D51+D52</f>
        <v>3924.9</v>
      </c>
      <c r="E47" s="65">
        <f>D47/C47*100</f>
        <v>97.734007320899423</v>
      </c>
      <c r="F47" s="2"/>
    </row>
    <row r="48" spans="1:6" ht="15.75" hidden="1" x14ac:dyDescent="0.25">
      <c r="A48" s="167"/>
      <c r="B48" s="2" t="s">
        <v>3</v>
      </c>
      <c r="C48" s="57"/>
      <c r="D48" s="57"/>
      <c r="E48" s="57"/>
      <c r="F48" s="2"/>
    </row>
    <row r="49" spans="1:7" ht="15.75" hidden="1" x14ac:dyDescent="0.25">
      <c r="A49" s="167"/>
      <c r="B49" s="2" t="s">
        <v>4</v>
      </c>
      <c r="C49" s="57">
        <v>49</v>
      </c>
      <c r="D49" s="57">
        <v>49</v>
      </c>
      <c r="E49" s="57">
        <f>D49/C49*100</f>
        <v>100</v>
      </c>
      <c r="F49" s="2"/>
    </row>
    <row r="50" spans="1:7" ht="15.75" hidden="1" x14ac:dyDescent="0.25">
      <c r="A50" s="167"/>
      <c r="B50" s="2" t="s">
        <v>5</v>
      </c>
      <c r="C50" s="6">
        <v>3966.9</v>
      </c>
      <c r="D50" s="6">
        <v>3875.9</v>
      </c>
      <c r="E50" s="42">
        <f>D50/C50*100</f>
        <v>97.706017293100416</v>
      </c>
      <c r="F50" s="2"/>
    </row>
    <row r="51" spans="1:7" ht="15.75" hidden="1" x14ac:dyDescent="0.25">
      <c r="A51" s="167"/>
      <c r="B51" s="2" t="s">
        <v>6</v>
      </c>
      <c r="C51" s="57"/>
      <c r="D51" s="57"/>
      <c r="E51" s="57"/>
      <c r="F51" s="2"/>
    </row>
    <row r="52" spans="1:7" ht="15.75" hidden="1" x14ac:dyDescent="0.25">
      <c r="A52" s="168"/>
      <c r="B52" s="2" t="s">
        <v>7</v>
      </c>
      <c r="C52" s="57"/>
      <c r="D52" s="57"/>
      <c r="E52" s="57"/>
      <c r="F52" s="2"/>
    </row>
    <row r="53" spans="1:7" ht="217.5" hidden="1" x14ac:dyDescent="0.25">
      <c r="A53" s="166" t="s">
        <v>41</v>
      </c>
      <c r="B53" s="58" t="s">
        <v>39</v>
      </c>
      <c r="C53" s="69"/>
      <c r="D53" s="69"/>
      <c r="E53" s="69"/>
      <c r="F53" s="30" t="s">
        <v>106</v>
      </c>
    </row>
    <row r="54" spans="1:7" ht="15.75" hidden="1" x14ac:dyDescent="0.25">
      <c r="A54" s="167"/>
      <c r="B54" s="9" t="s">
        <v>40</v>
      </c>
      <c r="C54" s="60">
        <f>C55+C56+C57+C58+C59</f>
        <v>9520.9</v>
      </c>
      <c r="D54" s="60">
        <f>D55+D56+D57+D58+D59</f>
        <v>9361.16</v>
      </c>
      <c r="E54" s="6">
        <f>D54/C54*100</f>
        <v>98.322217437427142</v>
      </c>
      <c r="F54" s="2"/>
    </row>
    <row r="55" spans="1:7" ht="15.75" hidden="1" x14ac:dyDescent="0.25">
      <c r="A55" s="167"/>
      <c r="B55" s="2" t="s">
        <v>3</v>
      </c>
      <c r="C55" s="57"/>
      <c r="D55" s="57"/>
      <c r="E55" s="57"/>
      <c r="F55" s="2"/>
    </row>
    <row r="56" spans="1:7" ht="15.75" hidden="1" x14ac:dyDescent="0.25">
      <c r="A56" s="167"/>
      <c r="B56" s="2" t="s">
        <v>4</v>
      </c>
      <c r="C56" s="57">
        <v>3211.5</v>
      </c>
      <c r="D56" s="57">
        <v>3211.5</v>
      </c>
      <c r="E56" s="57">
        <f>D56/C56*100</f>
        <v>100</v>
      </c>
      <c r="F56" s="2"/>
    </row>
    <row r="57" spans="1:7" ht="15.75" hidden="1" x14ac:dyDescent="0.25">
      <c r="A57" s="167"/>
      <c r="B57" s="2" t="s">
        <v>5</v>
      </c>
      <c r="C57" s="57">
        <v>6309.4</v>
      </c>
      <c r="D57" s="57">
        <v>6149.66</v>
      </c>
      <c r="E57" s="6">
        <f>D57/C57*100</f>
        <v>97.468222017941486</v>
      </c>
      <c r="F57" s="2"/>
    </row>
    <row r="58" spans="1:7" ht="15.75" hidden="1" x14ac:dyDescent="0.25">
      <c r="A58" s="167"/>
      <c r="B58" s="2" t="s">
        <v>6</v>
      </c>
      <c r="C58" s="57"/>
      <c r="D58" s="57"/>
      <c r="E58" s="57"/>
      <c r="F58" s="2"/>
    </row>
    <row r="59" spans="1:7" ht="15.75" hidden="1" x14ac:dyDescent="0.25">
      <c r="A59" s="168"/>
      <c r="B59" s="2" t="s">
        <v>7</v>
      </c>
      <c r="C59" s="57"/>
      <c r="D59" s="57"/>
      <c r="E59" s="57"/>
      <c r="F59" s="2"/>
      <c r="G59" s="71"/>
    </row>
    <row r="60" spans="1:7" ht="151.5" hidden="1" customHeight="1" x14ac:dyDescent="0.25">
      <c r="A60" s="166" t="s">
        <v>43</v>
      </c>
      <c r="B60" s="58" t="s">
        <v>42</v>
      </c>
      <c r="C60" s="11"/>
      <c r="D60" s="11"/>
      <c r="E60" s="11"/>
      <c r="F60" s="32" t="s">
        <v>107</v>
      </c>
    </row>
    <row r="61" spans="1:7" ht="15.75" hidden="1" x14ac:dyDescent="0.25">
      <c r="A61" s="167"/>
      <c r="B61" s="9" t="s">
        <v>44</v>
      </c>
      <c r="C61" s="60">
        <f>C62</f>
        <v>3235.6</v>
      </c>
      <c r="D61" s="60">
        <f>D62</f>
        <v>3060.22</v>
      </c>
      <c r="E61" s="61">
        <f>D61/C61*100</f>
        <v>94.579676103350224</v>
      </c>
      <c r="F61" s="2"/>
    </row>
    <row r="62" spans="1:7" ht="15.75" hidden="1" x14ac:dyDescent="0.25">
      <c r="A62" s="168"/>
      <c r="B62" s="2" t="s">
        <v>5</v>
      </c>
      <c r="C62" s="57">
        <v>3235.6</v>
      </c>
      <c r="D62" s="57">
        <v>3060.22</v>
      </c>
      <c r="E62" s="6">
        <f>D62/C62*100</f>
        <v>94.579676103350224</v>
      </c>
      <c r="F62" s="2"/>
    </row>
    <row r="63" spans="1:7" ht="380.25" customHeight="1" x14ac:dyDescent="0.25">
      <c r="A63" s="166">
        <v>2</v>
      </c>
      <c r="B63" s="5" t="s">
        <v>160</v>
      </c>
      <c r="C63" s="69"/>
      <c r="D63" s="69"/>
      <c r="E63" s="6"/>
      <c r="F63" s="10" t="s">
        <v>188</v>
      </c>
    </row>
    <row r="64" spans="1:7" ht="15.75" x14ac:dyDescent="0.25">
      <c r="A64" s="167"/>
      <c r="B64" s="9" t="s">
        <v>9</v>
      </c>
      <c r="C64" s="61">
        <v>3600000</v>
      </c>
      <c r="D64" s="61">
        <v>3600000</v>
      </c>
      <c r="E64" s="6">
        <f>D64/C64*100</f>
        <v>100</v>
      </c>
      <c r="F64" s="2"/>
    </row>
    <row r="65" spans="1:6" ht="15.75" x14ac:dyDescent="0.25">
      <c r="A65" s="167"/>
      <c r="B65" s="2" t="s">
        <v>3</v>
      </c>
      <c r="C65" s="69">
        <v>0</v>
      </c>
      <c r="D65" s="69">
        <v>0</v>
      </c>
      <c r="E65" s="6">
        <v>0</v>
      </c>
      <c r="F65" s="2"/>
    </row>
    <row r="66" spans="1:6" ht="15.75" x14ac:dyDescent="0.25">
      <c r="A66" s="167"/>
      <c r="B66" s="2" t="s">
        <v>4</v>
      </c>
      <c r="C66" s="69">
        <v>0</v>
      </c>
      <c r="D66" s="69">
        <v>0</v>
      </c>
      <c r="E66" s="6">
        <v>0</v>
      </c>
      <c r="F66" s="2"/>
    </row>
    <row r="67" spans="1:6" ht="15.75" x14ac:dyDescent="0.25">
      <c r="A67" s="167"/>
      <c r="B67" s="2" t="s">
        <v>5</v>
      </c>
      <c r="C67" s="6">
        <f t="shared" ref="C67:D67" si="2">C64</f>
        <v>3600000</v>
      </c>
      <c r="D67" s="6">
        <f t="shared" si="2"/>
        <v>3600000</v>
      </c>
      <c r="E67" s="6">
        <f>D67/C67*100</f>
        <v>100</v>
      </c>
      <c r="F67" s="2"/>
    </row>
    <row r="68" spans="1:6" ht="15.75" hidden="1" x14ac:dyDescent="0.25">
      <c r="A68" s="167"/>
      <c r="B68" s="2" t="s">
        <v>6</v>
      </c>
      <c r="C68" s="6">
        <v>1420</v>
      </c>
      <c r="D68" s="73">
        <v>1341.8</v>
      </c>
      <c r="E68" s="6">
        <f>D68/C68*100</f>
        <v>94.492957746478865</v>
      </c>
      <c r="F68" s="2"/>
    </row>
    <row r="69" spans="1:6" ht="15.75" hidden="1" x14ac:dyDescent="0.25">
      <c r="A69" s="167"/>
      <c r="B69" s="63" t="s">
        <v>7</v>
      </c>
      <c r="C69" s="67"/>
      <c r="D69" s="67"/>
      <c r="E69" s="74"/>
      <c r="F69" s="63"/>
    </row>
    <row r="70" spans="1:6" ht="15.75" hidden="1" x14ac:dyDescent="0.25">
      <c r="A70" s="197"/>
      <c r="B70" s="185" t="s">
        <v>26</v>
      </c>
      <c r="C70" s="186"/>
      <c r="D70" s="186"/>
      <c r="E70" s="186"/>
      <c r="F70" s="174"/>
    </row>
    <row r="71" spans="1:6" ht="305.25" hidden="1" customHeight="1" x14ac:dyDescent="0.25">
      <c r="A71" s="198" t="s">
        <v>27</v>
      </c>
      <c r="B71" s="58" t="s">
        <v>58</v>
      </c>
      <c r="C71" s="73"/>
      <c r="D71" s="73"/>
      <c r="E71" s="6"/>
      <c r="F71" s="32" t="s">
        <v>120</v>
      </c>
    </row>
    <row r="72" spans="1:6" ht="15.75" hidden="1" x14ac:dyDescent="0.25">
      <c r="A72" s="198"/>
      <c r="B72" s="9" t="s">
        <v>29</v>
      </c>
      <c r="C72" s="61">
        <f>C75+C76</f>
        <v>16851.900000000001</v>
      </c>
      <c r="D72" s="103">
        <f>D76+D75+D74</f>
        <v>16398.04</v>
      </c>
      <c r="E72" s="65">
        <f>D72/C72*100</f>
        <v>97.30677253010046</v>
      </c>
      <c r="F72" s="2"/>
    </row>
    <row r="73" spans="1:6" ht="15.75" hidden="1" x14ac:dyDescent="0.25">
      <c r="A73" s="198"/>
      <c r="B73" s="2" t="s">
        <v>3</v>
      </c>
      <c r="C73" s="73"/>
      <c r="D73" s="73"/>
      <c r="E73" s="6"/>
      <c r="F73" s="2"/>
    </row>
    <row r="74" spans="1:6" ht="15.75" hidden="1" x14ac:dyDescent="0.25">
      <c r="A74" s="198"/>
      <c r="B74" s="2" t="s">
        <v>4</v>
      </c>
      <c r="C74" s="73">
        <v>0</v>
      </c>
      <c r="D74" s="147">
        <v>1343.83</v>
      </c>
      <c r="E74" s="6">
        <v>100</v>
      </c>
      <c r="F74" s="2"/>
    </row>
    <row r="75" spans="1:6" ht="15.75" hidden="1" x14ac:dyDescent="0.25">
      <c r="A75" s="198"/>
      <c r="B75" s="2" t="s">
        <v>5</v>
      </c>
      <c r="C75" s="73">
        <v>15601.9</v>
      </c>
      <c r="D75" s="14">
        <v>13845.71</v>
      </c>
      <c r="E75" s="6">
        <f>D75/C75*100</f>
        <v>88.743742749280528</v>
      </c>
      <c r="F75" s="2"/>
    </row>
    <row r="76" spans="1:6" ht="15.75" hidden="1" x14ac:dyDescent="0.25">
      <c r="A76" s="198"/>
      <c r="B76" s="2" t="s">
        <v>6</v>
      </c>
      <c r="C76" s="6">
        <v>1250</v>
      </c>
      <c r="D76" s="73">
        <v>1208.5</v>
      </c>
      <c r="E76" s="6">
        <f>D76/C76*100</f>
        <v>96.679999999999993</v>
      </c>
      <c r="F76" s="2"/>
    </row>
    <row r="77" spans="1:6" ht="15.75" hidden="1" x14ac:dyDescent="0.25">
      <c r="A77" s="198"/>
      <c r="B77" s="2" t="s">
        <v>7</v>
      </c>
      <c r="C77" s="73"/>
      <c r="D77" s="73"/>
      <c r="E77" s="6"/>
      <c r="F77" s="2"/>
    </row>
    <row r="78" spans="1:6" ht="195" hidden="1" x14ac:dyDescent="0.25">
      <c r="A78" s="166" t="s">
        <v>30</v>
      </c>
      <c r="B78" s="58" t="s">
        <v>45</v>
      </c>
      <c r="C78" s="11"/>
      <c r="D78" s="11"/>
      <c r="E78" s="11"/>
      <c r="F78" s="77" t="s">
        <v>145</v>
      </c>
    </row>
    <row r="79" spans="1:6" ht="15.75" hidden="1" x14ac:dyDescent="0.25">
      <c r="A79" s="167"/>
      <c r="B79" s="9" t="s">
        <v>31</v>
      </c>
      <c r="C79" s="61">
        <f>C80+C81+C82+C83+C84</f>
        <v>11129.6</v>
      </c>
      <c r="D79" s="102">
        <f>D80+D81+D82+D83+D84</f>
        <v>11441.93</v>
      </c>
      <c r="E79" s="61">
        <f>D79/C79*100</f>
        <v>102.80630031627371</v>
      </c>
      <c r="F79" s="2"/>
    </row>
    <row r="80" spans="1:6" ht="15.75" hidden="1" x14ac:dyDescent="0.25">
      <c r="A80" s="167"/>
      <c r="B80" s="2" t="s">
        <v>3</v>
      </c>
      <c r="C80" s="69"/>
      <c r="D80" s="69"/>
      <c r="E80" s="6"/>
      <c r="F80" s="2"/>
    </row>
    <row r="81" spans="1:6" ht="15.75" hidden="1" x14ac:dyDescent="0.25">
      <c r="A81" s="167"/>
      <c r="B81" s="2" t="s">
        <v>4</v>
      </c>
      <c r="C81" s="69">
        <v>0</v>
      </c>
      <c r="D81" s="69">
        <v>518.9</v>
      </c>
      <c r="E81" s="6">
        <v>100</v>
      </c>
      <c r="F81" s="2"/>
    </row>
    <row r="82" spans="1:6" ht="15.75" hidden="1" x14ac:dyDescent="0.25">
      <c r="A82" s="167"/>
      <c r="B82" s="2" t="s">
        <v>5</v>
      </c>
      <c r="C82" s="6">
        <v>11129.6</v>
      </c>
      <c r="D82" s="15">
        <v>10923.03</v>
      </c>
      <c r="E82" s="6">
        <f>D82/C82*100</f>
        <v>98.14395845313399</v>
      </c>
      <c r="F82" s="2"/>
    </row>
    <row r="83" spans="1:6" ht="15.75" hidden="1" x14ac:dyDescent="0.25">
      <c r="A83" s="167"/>
      <c r="B83" s="2" t="s">
        <v>6</v>
      </c>
      <c r="C83" s="69"/>
      <c r="D83" s="69"/>
      <c r="E83" s="6"/>
      <c r="F83" s="2"/>
    </row>
    <row r="84" spans="1:6" ht="15.75" hidden="1" x14ac:dyDescent="0.25">
      <c r="A84" s="168"/>
      <c r="B84" s="2" t="s">
        <v>7</v>
      </c>
      <c r="C84" s="69"/>
      <c r="D84" s="69"/>
      <c r="E84" s="6"/>
      <c r="F84" s="2"/>
    </row>
    <row r="85" spans="1:6" ht="261" hidden="1" customHeight="1" x14ac:dyDescent="0.25">
      <c r="A85" s="166" t="s">
        <v>35</v>
      </c>
      <c r="B85" s="78" t="s">
        <v>46</v>
      </c>
      <c r="C85" s="11"/>
      <c r="D85" s="11"/>
      <c r="E85" s="11"/>
      <c r="F85" s="30" t="s">
        <v>146</v>
      </c>
    </row>
    <row r="86" spans="1:6" ht="15.75" hidden="1" x14ac:dyDescent="0.25">
      <c r="A86" s="167"/>
      <c r="B86" s="9" t="s">
        <v>34</v>
      </c>
      <c r="C86" s="61">
        <v>238.9</v>
      </c>
      <c r="D86" s="61">
        <v>109.95</v>
      </c>
      <c r="E86" s="61">
        <f>D86/C86*100</f>
        <v>46.023440770196736</v>
      </c>
      <c r="F86" s="11"/>
    </row>
    <row r="87" spans="1:6" ht="15.75" hidden="1" x14ac:dyDescent="0.25">
      <c r="A87" s="167"/>
      <c r="B87" s="2" t="s">
        <v>3</v>
      </c>
      <c r="C87" s="69"/>
      <c r="D87" s="69"/>
      <c r="E87" s="6"/>
      <c r="F87" s="2"/>
    </row>
    <row r="88" spans="1:6" ht="15.75" hidden="1" x14ac:dyDescent="0.25">
      <c r="A88" s="167"/>
      <c r="B88" s="2" t="s">
        <v>4</v>
      </c>
      <c r="C88" s="69"/>
      <c r="D88" s="69"/>
      <c r="E88" s="6"/>
      <c r="F88" s="2"/>
    </row>
    <row r="89" spans="1:6" ht="15.75" hidden="1" x14ac:dyDescent="0.25">
      <c r="A89" s="167"/>
      <c r="B89" s="2" t="s">
        <v>5</v>
      </c>
      <c r="C89" s="6">
        <v>238.9</v>
      </c>
      <c r="D89" s="6">
        <v>109.95</v>
      </c>
      <c r="E89" s="6">
        <f>D89/C89*100</f>
        <v>46.023440770196736</v>
      </c>
      <c r="F89" s="2"/>
    </row>
    <row r="90" spans="1:6" ht="15.75" hidden="1" x14ac:dyDescent="0.25">
      <c r="A90" s="167"/>
      <c r="B90" s="2" t="s">
        <v>6</v>
      </c>
      <c r="C90" s="69"/>
      <c r="D90" s="69"/>
      <c r="E90" s="6"/>
      <c r="F90" s="2"/>
    </row>
    <row r="91" spans="1:6" ht="15.75" hidden="1" x14ac:dyDescent="0.25">
      <c r="A91" s="168"/>
      <c r="B91" s="2" t="s">
        <v>7</v>
      </c>
      <c r="C91" s="69"/>
      <c r="D91" s="69"/>
      <c r="E91" s="6"/>
      <c r="F91" s="2"/>
    </row>
    <row r="92" spans="1:6" ht="15.75" hidden="1" x14ac:dyDescent="0.25">
      <c r="A92" s="68"/>
      <c r="B92" s="27" t="s">
        <v>10</v>
      </c>
      <c r="C92" s="203"/>
      <c r="D92" s="203"/>
      <c r="E92" s="203"/>
      <c r="F92" s="203"/>
    </row>
    <row r="93" spans="1:6" ht="277.5" customHeight="1" x14ac:dyDescent="0.25">
      <c r="A93" s="166">
        <v>3</v>
      </c>
      <c r="B93" s="12" t="s">
        <v>161</v>
      </c>
      <c r="C93" s="2"/>
      <c r="D93" s="2"/>
      <c r="E93" s="2"/>
      <c r="F93" s="10" t="s">
        <v>189</v>
      </c>
    </row>
    <row r="94" spans="1:6" ht="15.75" x14ac:dyDescent="0.25">
      <c r="A94" s="167"/>
      <c r="B94" s="9" t="s">
        <v>9</v>
      </c>
      <c r="C94" s="29">
        <v>146111630.94</v>
      </c>
      <c r="D94" s="29">
        <v>145798446.58000001</v>
      </c>
      <c r="E94" s="51">
        <f>D94/C94*100</f>
        <v>99.785654052326194</v>
      </c>
      <c r="F94" s="2"/>
    </row>
    <row r="95" spans="1:6" ht="15.75" x14ac:dyDescent="0.25">
      <c r="A95" s="167"/>
      <c r="B95" s="2" t="s">
        <v>3</v>
      </c>
      <c r="C95" s="6">
        <v>1370494</v>
      </c>
      <c r="D95" s="6">
        <v>1370494</v>
      </c>
      <c r="E95" s="52">
        <f>D95/C95*100</f>
        <v>100</v>
      </c>
      <c r="F95" s="2"/>
    </row>
    <row r="96" spans="1:6" ht="15.75" x14ac:dyDescent="0.25">
      <c r="A96" s="167"/>
      <c r="B96" s="2" t="s">
        <v>4</v>
      </c>
      <c r="C96" s="6">
        <v>106074716.83</v>
      </c>
      <c r="D96" s="6">
        <v>106074678.83</v>
      </c>
      <c r="E96" s="52">
        <f>D96/C96*100</f>
        <v>99.999964176194737</v>
      </c>
      <c r="F96" s="2"/>
    </row>
    <row r="97" spans="1:6" ht="16.5" thickBot="1" x14ac:dyDescent="0.3">
      <c r="A97" s="167"/>
      <c r="B97" s="2" t="s">
        <v>5</v>
      </c>
      <c r="C97" s="6">
        <f>C94-C95-C96</f>
        <v>38666420.109999999</v>
      </c>
      <c r="D97" s="6">
        <f>D94-D95-D96</f>
        <v>38353273.750000015</v>
      </c>
      <c r="E97" s="52">
        <f>D97/C97*100</f>
        <v>99.190133560052544</v>
      </c>
      <c r="F97" s="2"/>
    </row>
    <row r="98" spans="1:6" ht="15.75" hidden="1" x14ac:dyDescent="0.25">
      <c r="A98" s="167"/>
      <c r="B98" s="2" t="s">
        <v>6</v>
      </c>
      <c r="C98" s="2"/>
      <c r="D98" s="2"/>
      <c r="E98" s="158"/>
      <c r="F98" s="2"/>
    </row>
    <row r="99" spans="1:6" ht="16.5" hidden="1" thickBot="1" x14ac:dyDescent="0.3">
      <c r="A99" s="168"/>
      <c r="B99" s="2" t="s">
        <v>7</v>
      </c>
      <c r="C99" s="89">
        <f>C114+C107</f>
        <v>57241.2</v>
      </c>
      <c r="D99" s="89">
        <f>D107+D114</f>
        <v>42298</v>
      </c>
      <c r="E99" s="52">
        <f>D99/C99*100</f>
        <v>73.894327861749929</v>
      </c>
      <c r="F99" s="2"/>
    </row>
    <row r="100" spans="1:6" ht="15.75" x14ac:dyDescent="0.25">
      <c r="A100" s="72"/>
      <c r="B100" s="185" t="s">
        <v>26</v>
      </c>
      <c r="C100" s="201"/>
      <c r="D100" s="201"/>
      <c r="E100" s="186"/>
      <c r="F100" s="174"/>
    </row>
    <row r="101" spans="1:6" ht="218.25" customHeight="1" x14ac:dyDescent="0.25">
      <c r="A101" s="166" t="s">
        <v>27</v>
      </c>
      <c r="B101" s="79" t="s">
        <v>47</v>
      </c>
      <c r="C101" s="2"/>
      <c r="D101" s="2"/>
      <c r="E101" s="2"/>
      <c r="F101" s="55" t="s">
        <v>190</v>
      </c>
    </row>
    <row r="102" spans="1:6" ht="15.75" x14ac:dyDescent="0.25">
      <c r="A102" s="167"/>
      <c r="B102" s="9" t="s">
        <v>48</v>
      </c>
      <c r="C102" s="29">
        <v>23606745.75</v>
      </c>
      <c r="D102" s="29">
        <v>23595639.219999999</v>
      </c>
      <c r="E102" s="29">
        <f>D102/C102*100</f>
        <v>99.952951880290399</v>
      </c>
      <c r="F102" s="43" t="s">
        <v>25</v>
      </c>
    </row>
    <row r="103" spans="1:6" ht="15.75" hidden="1" x14ac:dyDescent="0.25">
      <c r="A103" s="167"/>
      <c r="B103" s="2" t="s">
        <v>3</v>
      </c>
      <c r="C103" s="6"/>
      <c r="D103" s="6"/>
      <c r="E103" s="6"/>
      <c r="F103" s="2"/>
    </row>
    <row r="104" spans="1:6" ht="15.75" hidden="1" x14ac:dyDescent="0.25">
      <c r="A104" s="167"/>
      <c r="B104" s="2" t="s">
        <v>4</v>
      </c>
      <c r="C104" s="76">
        <v>114428.9</v>
      </c>
      <c r="D104" s="76">
        <v>114428.2</v>
      </c>
      <c r="E104" s="6">
        <f>D104/C104*100</f>
        <v>99.999388266425697</v>
      </c>
      <c r="F104" s="2"/>
    </row>
    <row r="105" spans="1:6" ht="15.75" hidden="1" x14ac:dyDescent="0.25">
      <c r="A105" s="167"/>
      <c r="B105" s="2" t="s">
        <v>5</v>
      </c>
      <c r="C105" s="3">
        <v>57594.2</v>
      </c>
      <c r="D105" s="3">
        <v>53160</v>
      </c>
      <c r="E105" s="6">
        <f>D105/C105*100</f>
        <v>92.30096086064222</v>
      </c>
      <c r="F105" s="2"/>
    </row>
    <row r="106" spans="1:6" ht="15.75" hidden="1" x14ac:dyDescent="0.25">
      <c r="A106" s="167"/>
      <c r="B106" s="2" t="s">
        <v>6</v>
      </c>
      <c r="C106" s="2"/>
      <c r="D106" s="2"/>
      <c r="E106" s="2"/>
      <c r="F106" s="2"/>
    </row>
    <row r="107" spans="1:6" ht="15.75" hidden="1" customHeight="1" x14ac:dyDescent="0.25">
      <c r="A107" s="168"/>
      <c r="B107" s="2" t="s">
        <v>7</v>
      </c>
      <c r="C107" s="76">
        <v>40704</v>
      </c>
      <c r="D107" s="76">
        <v>33622.1</v>
      </c>
      <c r="E107" s="6">
        <f>D107/C107*100</f>
        <v>82.601464229559738</v>
      </c>
      <c r="F107" s="2"/>
    </row>
    <row r="108" spans="1:6" ht="396.75" customHeight="1" x14ac:dyDescent="0.25">
      <c r="A108" s="166" t="s">
        <v>30</v>
      </c>
      <c r="B108" s="58" t="s">
        <v>49</v>
      </c>
      <c r="C108" s="2"/>
      <c r="D108" s="2"/>
      <c r="E108" s="2"/>
      <c r="F108" s="10" t="s">
        <v>190</v>
      </c>
    </row>
    <row r="109" spans="1:6" ht="15.75" x14ac:dyDescent="0.25">
      <c r="A109" s="167"/>
      <c r="B109" s="9" t="s">
        <v>48</v>
      </c>
      <c r="C109" s="29">
        <v>95689928.730000004</v>
      </c>
      <c r="D109" s="29">
        <v>95648255.459999993</v>
      </c>
      <c r="E109" s="29">
        <f>D109/C109*100</f>
        <v>99.956449680177315</v>
      </c>
      <c r="F109" s="2"/>
    </row>
    <row r="110" spans="1:6" ht="15.75" hidden="1" x14ac:dyDescent="0.25">
      <c r="A110" s="167"/>
      <c r="B110" s="2" t="s">
        <v>3</v>
      </c>
      <c r="C110" s="6">
        <v>2232.6</v>
      </c>
      <c r="D110" s="6">
        <v>2232.6</v>
      </c>
      <c r="E110" s="76">
        <f>D110/C110*100</f>
        <v>100</v>
      </c>
      <c r="F110" s="2"/>
    </row>
    <row r="111" spans="1:6" ht="15.75" hidden="1" x14ac:dyDescent="0.25">
      <c r="A111" s="167"/>
      <c r="B111" s="2" t="s">
        <v>4</v>
      </c>
      <c r="C111" s="76">
        <v>361255.1</v>
      </c>
      <c r="D111" s="76">
        <v>361255.1</v>
      </c>
      <c r="E111" s="6">
        <f>D111/C111*100</f>
        <v>100</v>
      </c>
      <c r="F111" s="2"/>
    </row>
    <row r="112" spans="1:6" ht="15.75" hidden="1" x14ac:dyDescent="0.25">
      <c r="A112" s="167"/>
      <c r="B112" s="2" t="s">
        <v>5</v>
      </c>
      <c r="C112" s="3">
        <v>81770.100000000006</v>
      </c>
      <c r="D112" s="6">
        <v>69163.399999999994</v>
      </c>
      <c r="E112" s="6">
        <f>D112/C112*100</f>
        <v>84.582750907727871</v>
      </c>
      <c r="F112" s="2"/>
    </row>
    <row r="113" spans="1:6" ht="15.75" hidden="1" x14ac:dyDescent="0.25">
      <c r="A113" s="167"/>
      <c r="B113" s="2" t="s">
        <v>6</v>
      </c>
      <c r="C113" s="2"/>
      <c r="D113" s="2"/>
      <c r="E113" s="2"/>
      <c r="F113" s="2"/>
    </row>
    <row r="114" spans="1:6" ht="15.75" hidden="1" x14ac:dyDescent="0.25">
      <c r="A114" s="168"/>
      <c r="B114" s="2" t="s">
        <v>7</v>
      </c>
      <c r="C114" s="6">
        <v>16537.2</v>
      </c>
      <c r="D114" s="76">
        <v>8675.9</v>
      </c>
      <c r="E114" s="6">
        <f>D114/C114*100</f>
        <v>52.462932056212651</v>
      </c>
      <c r="F114" s="2"/>
    </row>
    <row r="115" spans="1:6" ht="177" customHeight="1" x14ac:dyDescent="0.25">
      <c r="A115" s="166" t="s">
        <v>35</v>
      </c>
      <c r="B115" s="58" t="s">
        <v>50</v>
      </c>
      <c r="C115" s="2"/>
      <c r="D115" s="2"/>
      <c r="E115" s="2"/>
      <c r="F115" s="23" t="s">
        <v>191</v>
      </c>
    </row>
    <row r="116" spans="1:6" ht="15.75" x14ac:dyDescent="0.25">
      <c r="A116" s="167"/>
      <c r="B116" s="9" t="s">
        <v>48</v>
      </c>
      <c r="C116" s="49">
        <v>2866400</v>
      </c>
      <c r="D116" s="49">
        <v>2652781.85</v>
      </c>
      <c r="E116" s="83">
        <f>D116/C116*100</f>
        <v>92.547510814959537</v>
      </c>
      <c r="F116" s="84"/>
    </row>
    <row r="117" spans="1:6" ht="15.75" hidden="1" x14ac:dyDescent="0.25">
      <c r="A117" s="167"/>
      <c r="B117" s="2" t="s">
        <v>3</v>
      </c>
      <c r="C117" s="2">
        <v>791.6</v>
      </c>
      <c r="D117" s="2">
        <v>791.6</v>
      </c>
      <c r="E117" s="143">
        <f>D117/C117*100</f>
        <v>100</v>
      </c>
      <c r="F117" s="2"/>
    </row>
    <row r="118" spans="1:6" ht="15.75" hidden="1" x14ac:dyDescent="0.25">
      <c r="A118" s="167"/>
      <c r="B118" s="2" t="s">
        <v>4</v>
      </c>
      <c r="C118" s="14">
        <v>1582.9</v>
      </c>
      <c r="D118" s="14">
        <v>1582.9</v>
      </c>
      <c r="E118" s="143">
        <f>D118/C118*100</f>
        <v>100</v>
      </c>
      <c r="F118" s="2"/>
    </row>
    <row r="119" spans="1:6" ht="15.75" hidden="1" x14ac:dyDescent="0.25">
      <c r="A119" s="167"/>
      <c r="B119" s="2" t="s">
        <v>5</v>
      </c>
      <c r="C119" s="82">
        <v>17967.900000000001</v>
      </c>
      <c r="D119" s="82">
        <v>16831.5</v>
      </c>
      <c r="E119" s="15">
        <f>D119/C119*100</f>
        <v>93.675387774865172</v>
      </c>
      <c r="F119" s="2"/>
    </row>
    <row r="120" spans="1:6" ht="15.75" hidden="1" x14ac:dyDescent="0.25">
      <c r="A120" s="167"/>
      <c r="B120" s="2" t="s">
        <v>6</v>
      </c>
      <c r="C120" s="2"/>
      <c r="D120" s="2"/>
      <c r="E120" s="2"/>
      <c r="F120" s="2"/>
    </row>
    <row r="121" spans="1:6" ht="15.75" hidden="1" x14ac:dyDescent="0.25">
      <c r="A121" s="168"/>
      <c r="B121" s="2" t="s">
        <v>7</v>
      </c>
      <c r="C121" s="2"/>
      <c r="D121" s="2"/>
      <c r="E121" s="2"/>
      <c r="F121" s="2"/>
    </row>
    <row r="122" spans="1:6" ht="213.75" customHeight="1" x14ac:dyDescent="0.25">
      <c r="A122" s="166" t="s">
        <v>38</v>
      </c>
      <c r="B122" s="79" t="s">
        <v>162</v>
      </c>
      <c r="C122" s="2"/>
      <c r="D122" s="2"/>
      <c r="E122" s="2"/>
      <c r="F122" s="13" t="s">
        <v>190</v>
      </c>
    </row>
    <row r="123" spans="1:6" ht="15.75" x14ac:dyDescent="0.25">
      <c r="A123" s="167"/>
      <c r="B123" s="9" t="s">
        <v>48</v>
      </c>
      <c r="C123" s="139">
        <v>1926900</v>
      </c>
      <c r="D123" s="139">
        <v>1926900</v>
      </c>
      <c r="E123" s="29">
        <f>D123/C123*100</f>
        <v>100</v>
      </c>
      <c r="F123" s="2"/>
    </row>
    <row r="124" spans="1:6" ht="15.75" hidden="1" x14ac:dyDescent="0.25">
      <c r="A124" s="167"/>
      <c r="B124" s="2" t="s">
        <v>3</v>
      </c>
      <c r="C124" s="76">
        <v>4070.5</v>
      </c>
      <c r="D124" s="76">
        <v>4070.5</v>
      </c>
      <c r="E124" s="3">
        <f>D124/C124*100</f>
        <v>100</v>
      </c>
      <c r="F124" s="2"/>
    </row>
    <row r="125" spans="1:6" ht="15.75" hidden="1" x14ac:dyDescent="0.25">
      <c r="A125" s="167"/>
      <c r="B125" s="2" t="s">
        <v>4</v>
      </c>
      <c r="C125" s="76">
        <v>48813.4</v>
      </c>
      <c r="D125" s="76">
        <v>48071.6</v>
      </c>
      <c r="E125" s="6">
        <f>D125/C125*100</f>
        <v>98.480335317761103</v>
      </c>
      <c r="F125" s="2"/>
    </row>
    <row r="126" spans="1:6" ht="15.75" hidden="1" x14ac:dyDescent="0.25">
      <c r="A126" s="167"/>
      <c r="B126" s="2" t="s">
        <v>5</v>
      </c>
      <c r="C126" s="6">
        <v>26</v>
      </c>
      <c r="D126" s="6">
        <v>26</v>
      </c>
      <c r="E126" s="6">
        <f>D126/C126*100</f>
        <v>100</v>
      </c>
      <c r="F126" s="2"/>
    </row>
    <row r="127" spans="1:6" ht="15.75" hidden="1" x14ac:dyDescent="0.25">
      <c r="A127" s="167"/>
      <c r="B127" s="2" t="s">
        <v>6</v>
      </c>
      <c r="C127" s="2"/>
      <c r="D127" s="2"/>
      <c r="E127" s="2"/>
      <c r="F127" s="2"/>
    </row>
    <row r="128" spans="1:6" ht="15.75" hidden="1" x14ac:dyDescent="0.25">
      <c r="A128" s="168"/>
      <c r="B128" s="2" t="s">
        <v>7</v>
      </c>
      <c r="C128" s="2"/>
      <c r="D128" s="2"/>
      <c r="E128" s="2"/>
      <c r="F128" s="2"/>
    </row>
    <row r="129" spans="1:6" ht="216.75" customHeight="1" x14ac:dyDescent="0.25">
      <c r="A129" s="166" t="s">
        <v>41</v>
      </c>
      <c r="B129" s="58" t="s">
        <v>163</v>
      </c>
      <c r="C129" s="2"/>
      <c r="D129" s="2"/>
      <c r="E129" s="2"/>
      <c r="F129" s="161" t="s">
        <v>192</v>
      </c>
    </row>
    <row r="130" spans="1:6" ht="24.75" customHeight="1" x14ac:dyDescent="0.25">
      <c r="A130" s="167"/>
      <c r="B130" s="9" t="s">
        <v>48</v>
      </c>
      <c r="C130" s="8">
        <v>42481.84</v>
      </c>
      <c r="D130" s="8">
        <v>36265.839999999997</v>
      </c>
      <c r="E130" s="19">
        <f>D130/C130*100</f>
        <v>85.367865422025034</v>
      </c>
      <c r="F130" s="2"/>
    </row>
    <row r="131" spans="1:6" ht="18.75" hidden="1" customHeight="1" x14ac:dyDescent="0.25">
      <c r="A131" s="167"/>
      <c r="B131" s="2" t="s">
        <v>3</v>
      </c>
      <c r="C131" s="3"/>
      <c r="D131" s="3"/>
      <c r="E131" s="3"/>
      <c r="F131" s="2"/>
    </row>
    <row r="132" spans="1:6" ht="18.75" hidden="1" customHeight="1" x14ac:dyDescent="0.25">
      <c r="A132" s="167"/>
      <c r="B132" s="2" t="s">
        <v>4</v>
      </c>
      <c r="C132" s="3"/>
      <c r="D132" s="3"/>
      <c r="E132" s="3"/>
      <c r="F132" s="2"/>
    </row>
    <row r="133" spans="1:6" ht="18.75" hidden="1" customHeight="1" x14ac:dyDescent="0.25">
      <c r="A133" s="167"/>
      <c r="B133" s="2" t="s">
        <v>5</v>
      </c>
      <c r="C133" s="36">
        <v>557.29999999999995</v>
      </c>
      <c r="D133" s="36">
        <v>531.6</v>
      </c>
      <c r="E133" s="6">
        <f>D133/C133*100</f>
        <v>95.388480172259122</v>
      </c>
      <c r="F133" s="2"/>
    </row>
    <row r="134" spans="1:6" ht="18.75" hidden="1" customHeight="1" x14ac:dyDescent="0.25">
      <c r="A134" s="167"/>
      <c r="B134" s="2" t="s">
        <v>6</v>
      </c>
      <c r="C134" s="2"/>
      <c r="D134" s="2"/>
      <c r="E134" s="2"/>
      <c r="F134" s="2"/>
    </row>
    <row r="135" spans="1:6" ht="18.75" hidden="1" customHeight="1" x14ac:dyDescent="0.25">
      <c r="A135" s="168"/>
      <c r="B135" s="2" t="s">
        <v>7</v>
      </c>
      <c r="C135" s="2"/>
      <c r="D135" s="2"/>
      <c r="E135" s="2"/>
      <c r="F135" s="2"/>
    </row>
    <row r="136" spans="1:6" ht="270" customHeight="1" x14ac:dyDescent="0.25">
      <c r="A136" s="166" t="s">
        <v>43</v>
      </c>
      <c r="B136" s="58" t="s">
        <v>164</v>
      </c>
      <c r="C136" s="2"/>
      <c r="D136" s="2"/>
      <c r="E136" s="2"/>
      <c r="F136" s="45" t="s">
        <v>193</v>
      </c>
    </row>
    <row r="137" spans="1:6" ht="18.75" customHeight="1" x14ac:dyDescent="0.25">
      <c r="A137" s="167"/>
      <c r="B137" s="9" t="s">
        <v>48</v>
      </c>
      <c r="C137" s="29">
        <v>50000</v>
      </c>
      <c r="D137" s="29">
        <v>41998.42</v>
      </c>
      <c r="E137" s="29">
        <f>D137/C137*100</f>
        <v>83.996839999999992</v>
      </c>
      <c r="F137" s="20"/>
    </row>
    <row r="138" spans="1:6" ht="15.75" hidden="1" x14ac:dyDescent="0.25">
      <c r="A138" s="167"/>
      <c r="B138" s="2" t="s">
        <v>3</v>
      </c>
      <c r="C138" s="6"/>
      <c r="D138" s="6"/>
      <c r="E138" s="80"/>
      <c r="F138" s="2"/>
    </row>
    <row r="139" spans="1:6" ht="15.75" hidden="1" x14ac:dyDescent="0.25">
      <c r="A139" s="167"/>
      <c r="B139" s="2" t="s">
        <v>4</v>
      </c>
      <c r="C139" s="6"/>
      <c r="D139" s="6"/>
      <c r="E139" s="3"/>
      <c r="F139" s="2"/>
    </row>
    <row r="140" spans="1:6" ht="15.75" hidden="1" x14ac:dyDescent="0.25">
      <c r="A140" s="167"/>
      <c r="B140" s="2" t="s">
        <v>5</v>
      </c>
      <c r="C140" s="37">
        <v>1424.5</v>
      </c>
      <c r="D140" s="37">
        <v>488</v>
      </c>
      <c r="E140" s="6">
        <f>D140/C140*100</f>
        <v>34.257634257634258</v>
      </c>
      <c r="F140" s="2"/>
    </row>
    <row r="141" spans="1:6" ht="15.75" hidden="1" x14ac:dyDescent="0.25">
      <c r="A141" s="167"/>
      <c r="B141" s="2" t="s">
        <v>6</v>
      </c>
      <c r="C141" s="2"/>
      <c r="D141" s="2"/>
      <c r="E141" s="2"/>
      <c r="F141" s="2"/>
    </row>
    <row r="142" spans="1:6" ht="15.75" hidden="1" x14ac:dyDescent="0.25">
      <c r="A142" s="168"/>
      <c r="B142" s="2" t="s">
        <v>7</v>
      </c>
      <c r="C142" s="2"/>
      <c r="D142" s="2"/>
      <c r="E142" s="2"/>
      <c r="F142" s="2"/>
    </row>
    <row r="143" spans="1:6" ht="242.25" customHeight="1" x14ac:dyDescent="0.25">
      <c r="A143" s="166" t="s">
        <v>51</v>
      </c>
      <c r="B143" s="58" t="s">
        <v>165</v>
      </c>
      <c r="C143" s="2"/>
      <c r="D143" s="2"/>
      <c r="E143" s="2"/>
      <c r="F143" s="48" t="s">
        <v>194</v>
      </c>
    </row>
    <row r="144" spans="1:6" ht="15.75" x14ac:dyDescent="0.25">
      <c r="A144" s="167"/>
      <c r="B144" s="9" t="s">
        <v>48</v>
      </c>
      <c r="C144" s="29">
        <v>4422377.62</v>
      </c>
      <c r="D144" s="29">
        <v>4389847.26</v>
      </c>
      <c r="E144" s="29">
        <f>D144/C144*100</f>
        <v>99.264414692836638</v>
      </c>
      <c r="F144" s="2"/>
    </row>
    <row r="145" spans="1:6" ht="15.75" hidden="1" x14ac:dyDescent="0.25">
      <c r="A145" s="167"/>
      <c r="B145" s="2" t="s">
        <v>3</v>
      </c>
      <c r="C145" s="3">
        <v>59768.1</v>
      </c>
      <c r="D145" s="3">
        <v>14567.59</v>
      </c>
      <c r="E145" s="56">
        <f>D145/C145*100</f>
        <v>24.373520322713958</v>
      </c>
      <c r="F145" s="2"/>
    </row>
    <row r="146" spans="1:6" ht="15.75" hidden="1" x14ac:dyDescent="0.25">
      <c r="A146" s="167"/>
      <c r="B146" s="2" t="s">
        <v>4</v>
      </c>
      <c r="C146" s="6"/>
      <c r="D146" s="6"/>
      <c r="E146" s="6"/>
      <c r="F146" s="2"/>
    </row>
    <row r="147" spans="1:6" ht="15.75" hidden="1" x14ac:dyDescent="0.25">
      <c r="A147" s="167"/>
      <c r="B147" s="2" t="s">
        <v>5</v>
      </c>
      <c r="C147" s="6">
        <v>1871.5</v>
      </c>
      <c r="D147" s="87">
        <v>1870.6</v>
      </c>
      <c r="E147" s="6">
        <f>D147/C147*100</f>
        <v>99.951910232433875</v>
      </c>
      <c r="F147" s="2"/>
    </row>
    <row r="148" spans="1:6" ht="15.75" hidden="1" x14ac:dyDescent="0.25">
      <c r="A148" s="167"/>
      <c r="B148" s="2" t="s">
        <v>6</v>
      </c>
      <c r="C148" s="3"/>
      <c r="D148" s="3"/>
      <c r="E148" s="2"/>
      <c r="F148" s="2"/>
    </row>
    <row r="149" spans="1:6" ht="15.75" hidden="1" x14ac:dyDescent="0.25">
      <c r="A149" s="168"/>
      <c r="B149" s="2" t="s">
        <v>7</v>
      </c>
      <c r="C149" s="6"/>
      <c r="D149" s="3"/>
      <c r="E149" s="3"/>
      <c r="F149" s="2"/>
    </row>
    <row r="150" spans="1:6" ht="228.75" customHeight="1" x14ac:dyDescent="0.25">
      <c r="A150" s="166" t="s">
        <v>57</v>
      </c>
      <c r="B150" s="79" t="s">
        <v>166</v>
      </c>
      <c r="C150" s="2"/>
      <c r="D150" s="2"/>
      <c r="E150" s="2"/>
      <c r="F150" s="10" t="s">
        <v>190</v>
      </c>
    </row>
    <row r="151" spans="1:6" ht="15.75" x14ac:dyDescent="0.25">
      <c r="A151" s="167"/>
      <c r="B151" s="9" t="s">
        <v>48</v>
      </c>
      <c r="C151" s="8">
        <v>3088500</v>
      </c>
      <c r="D151" s="8">
        <v>3088399.53</v>
      </c>
      <c r="E151" s="88">
        <f>D151/C151*100</f>
        <v>99.996746964545892</v>
      </c>
      <c r="F151" s="2"/>
    </row>
    <row r="152" spans="1:6" ht="11.25" hidden="1" customHeight="1" x14ac:dyDescent="0.25">
      <c r="A152" s="167"/>
      <c r="B152" s="2" t="s">
        <v>3</v>
      </c>
      <c r="C152" s="11"/>
      <c r="D152" s="11"/>
      <c r="E152" s="11"/>
      <c r="F152" s="11"/>
    </row>
    <row r="153" spans="1:6" ht="15.75" hidden="1" customHeight="1" x14ac:dyDescent="0.25">
      <c r="A153" s="167"/>
      <c r="B153" s="2" t="s">
        <v>4</v>
      </c>
      <c r="C153" s="81">
        <v>1723.4</v>
      </c>
      <c r="D153" s="6">
        <v>1723.4</v>
      </c>
      <c r="E153" s="56">
        <f>D153/C153*100</f>
        <v>100</v>
      </c>
      <c r="F153" s="11"/>
    </row>
    <row r="154" spans="1:6" ht="15.75" hidden="1" x14ac:dyDescent="0.25">
      <c r="A154" s="167"/>
      <c r="B154" s="2" t="s">
        <v>5</v>
      </c>
      <c r="C154" s="3">
        <v>1366.2</v>
      </c>
      <c r="D154" s="22">
        <v>1358.6</v>
      </c>
      <c r="E154" s="6">
        <f>D154/C154*100</f>
        <v>99.443712487190737</v>
      </c>
      <c r="F154" s="11"/>
    </row>
    <row r="155" spans="1:6" ht="15.75" hidden="1" customHeight="1" x14ac:dyDescent="0.25">
      <c r="A155" s="167"/>
      <c r="B155" s="2" t="s">
        <v>6</v>
      </c>
      <c r="C155" s="11"/>
      <c r="D155" s="11"/>
      <c r="E155" s="11"/>
      <c r="F155" s="11"/>
    </row>
    <row r="156" spans="1:6" ht="15.75" hidden="1" x14ac:dyDescent="0.25">
      <c r="A156" s="168"/>
      <c r="B156" s="2" t="s">
        <v>7</v>
      </c>
      <c r="C156" s="3"/>
      <c r="D156" s="22"/>
      <c r="E156" s="21"/>
      <c r="F156" s="11"/>
    </row>
    <row r="157" spans="1:6" ht="180.75" hidden="1" customHeight="1" x14ac:dyDescent="0.25">
      <c r="A157" s="166" t="s">
        <v>52</v>
      </c>
      <c r="B157" s="79" t="s">
        <v>54</v>
      </c>
      <c r="C157" s="11"/>
      <c r="D157" s="11"/>
      <c r="E157" s="11"/>
      <c r="F157" s="23" t="s">
        <v>108</v>
      </c>
    </row>
    <row r="158" spans="1:6" ht="15.75" hidden="1" x14ac:dyDescent="0.25">
      <c r="A158" s="167"/>
      <c r="B158" s="9" t="s">
        <v>48</v>
      </c>
      <c r="C158" s="29">
        <f>C161</f>
        <v>229.3</v>
      </c>
      <c r="D158" s="8">
        <f>D161</f>
        <v>154.30000000000001</v>
      </c>
      <c r="E158" s="29">
        <f>D158/C158*100</f>
        <v>67.291757522895765</v>
      </c>
      <c r="F158" s="2"/>
    </row>
    <row r="159" spans="1:6" ht="15.75" hidden="1" x14ac:dyDescent="0.25">
      <c r="A159" s="167"/>
      <c r="B159" s="2" t="s">
        <v>3</v>
      </c>
      <c r="C159" s="3"/>
      <c r="D159" s="3"/>
      <c r="E159" s="3"/>
      <c r="F159" s="2"/>
    </row>
    <row r="160" spans="1:6" ht="14.25" hidden="1" customHeight="1" x14ac:dyDescent="0.25">
      <c r="A160" s="167"/>
      <c r="B160" s="2" t="s">
        <v>4</v>
      </c>
      <c r="C160" s="6"/>
      <c r="D160" s="6"/>
      <c r="E160" s="3"/>
      <c r="F160" s="2"/>
    </row>
    <row r="161" spans="1:6" ht="15.75" hidden="1" x14ac:dyDescent="0.25">
      <c r="A161" s="167"/>
      <c r="B161" s="2" t="s">
        <v>5</v>
      </c>
      <c r="C161" s="37">
        <v>229.3</v>
      </c>
      <c r="D161" s="36">
        <v>154.30000000000001</v>
      </c>
      <c r="E161" s="37">
        <f>D161/C161*100</f>
        <v>67.291757522895765</v>
      </c>
      <c r="F161" s="2"/>
    </row>
    <row r="162" spans="1:6" ht="15.75" hidden="1" x14ac:dyDescent="0.25">
      <c r="A162" s="167"/>
      <c r="B162" s="2" t="s">
        <v>6</v>
      </c>
      <c r="C162" s="2"/>
      <c r="D162" s="2"/>
      <c r="E162" s="2"/>
      <c r="F162" s="2"/>
    </row>
    <row r="163" spans="1:6" ht="15.75" hidden="1" x14ac:dyDescent="0.25">
      <c r="A163" s="168"/>
      <c r="B163" s="2" t="s">
        <v>7</v>
      </c>
      <c r="C163" s="46"/>
      <c r="D163" s="46"/>
      <c r="E163" s="2"/>
      <c r="F163" s="2"/>
    </row>
    <row r="164" spans="1:6" ht="111" hidden="1" customHeight="1" x14ac:dyDescent="0.25">
      <c r="A164" s="166" t="s">
        <v>53</v>
      </c>
      <c r="B164" s="58" t="s">
        <v>56</v>
      </c>
      <c r="C164" s="2"/>
      <c r="D164" s="2"/>
      <c r="E164" s="2"/>
      <c r="F164" s="24" t="s">
        <v>109</v>
      </c>
    </row>
    <row r="165" spans="1:6" ht="15.75" hidden="1" x14ac:dyDescent="0.25">
      <c r="A165" s="167"/>
      <c r="B165" s="9" t="s">
        <v>48</v>
      </c>
      <c r="C165" s="8">
        <f>C168</f>
        <v>10712</v>
      </c>
      <c r="D165" s="8">
        <f>D168</f>
        <v>10638.3</v>
      </c>
      <c r="E165" s="29">
        <f>D165/C165*100</f>
        <v>99.311986557132187</v>
      </c>
      <c r="F165" s="2"/>
    </row>
    <row r="166" spans="1:6" ht="15.75" hidden="1" x14ac:dyDescent="0.25">
      <c r="A166" s="167"/>
      <c r="B166" s="2" t="s">
        <v>3</v>
      </c>
      <c r="C166" s="2"/>
      <c r="D166" s="2"/>
      <c r="E166" s="3"/>
      <c r="F166" s="2"/>
    </row>
    <row r="167" spans="1:6" ht="15.75" hidden="1" x14ac:dyDescent="0.25">
      <c r="A167" s="167"/>
      <c r="B167" s="2" t="s">
        <v>4</v>
      </c>
      <c r="C167" s="3"/>
      <c r="D167" s="3"/>
      <c r="E167" s="3"/>
      <c r="F167" s="2"/>
    </row>
    <row r="168" spans="1:6" ht="15.75" hidden="1" x14ac:dyDescent="0.25">
      <c r="A168" s="167"/>
      <c r="B168" s="2" t="s">
        <v>5</v>
      </c>
      <c r="C168" s="36">
        <v>10712</v>
      </c>
      <c r="D168" s="36">
        <v>10638.3</v>
      </c>
      <c r="E168" s="37">
        <f>D168/C168*100</f>
        <v>99.311986557132187</v>
      </c>
      <c r="F168" s="2"/>
    </row>
    <row r="169" spans="1:6" ht="15.75" hidden="1" x14ac:dyDescent="0.25">
      <c r="A169" s="167"/>
      <c r="B169" s="2" t="s">
        <v>6</v>
      </c>
      <c r="C169" s="2"/>
      <c r="D169" s="2"/>
      <c r="E169" s="2"/>
      <c r="F169" s="2"/>
    </row>
    <row r="170" spans="1:6" ht="12" hidden="1" customHeight="1" x14ac:dyDescent="0.25">
      <c r="A170" s="168"/>
      <c r="B170" s="2" t="s">
        <v>7</v>
      </c>
      <c r="C170" s="2"/>
      <c r="D170" s="2"/>
      <c r="E170" s="2"/>
      <c r="F170" s="2"/>
    </row>
    <row r="171" spans="1:6" ht="67.5" hidden="1" customHeight="1" x14ac:dyDescent="0.25">
      <c r="A171" s="166" t="s">
        <v>55</v>
      </c>
      <c r="B171" s="58" t="s">
        <v>42</v>
      </c>
      <c r="C171" s="2"/>
      <c r="D171" s="2"/>
      <c r="E171" s="2"/>
      <c r="F171" s="32" t="s">
        <v>110</v>
      </c>
    </row>
    <row r="172" spans="1:6" ht="20.25" hidden="1" customHeight="1" x14ac:dyDescent="0.25">
      <c r="A172" s="167"/>
      <c r="B172" s="9" t="s">
        <v>48</v>
      </c>
      <c r="C172" s="8">
        <f>C174+C175</f>
        <v>10299.5</v>
      </c>
      <c r="D172" s="8">
        <f>D174+D175</f>
        <v>10096.799999999999</v>
      </c>
      <c r="E172" s="29">
        <f>D172/C172*100</f>
        <v>98.031943298218351</v>
      </c>
      <c r="F172" s="2"/>
    </row>
    <row r="173" spans="1:6" ht="15.75" hidden="1" x14ac:dyDescent="0.25">
      <c r="A173" s="167"/>
      <c r="B173" s="2" t="s">
        <v>3</v>
      </c>
      <c r="C173" s="3"/>
      <c r="D173" s="3"/>
      <c r="E173" s="3"/>
      <c r="F173" s="2"/>
    </row>
    <row r="174" spans="1:6" ht="15.75" hidden="1" x14ac:dyDescent="0.25">
      <c r="A174" s="167"/>
      <c r="B174" s="2" t="s">
        <v>4</v>
      </c>
      <c r="C174" s="3">
        <v>4200.2</v>
      </c>
      <c r="D174" s="3">
        <v>4121.2</v>
      </c>
      <c r="E174" s="6">
        <f>D174/C174*100</f>
        <v>98.119137183943621</v>
      </c>
      <c r="F174" s="2"/>
    </row>
    <row r="175" spans="1:6" ht="15.75" hidden="1" x14ac:dyDescent="0.25">
      <c r="A175" s="167"/>
      <c r="B175" s="2" t="s">
        <v>5</v>
      </c>
      <c r="C175" s="3">
        <v>6099.3</v>
      </c>
      <c r="D175" s="3">
        <v>5975.6</v>
      </c>
      <c r="E175" s="6">
        <f>D175/C175*100</f>
        <v>97.971898414572166</v>
      </c>
      <c r="F175" s="2"/>
    </row>
    <row r="176" spans="1:6" ht="15.75" hidden="1" x14ac:dyDescent="0.25">
      <c r="A176" s="167"/>
      <c r="B176" s="2" t="s">
        <v>6</v>
      </c>
      <c r="C176" s="2"/>
      <c r="D176" s="2"/>
      <c r="E176" s="2"/>
      <c r="F176" s="2"/>
    </row>
    <row r="177" spans="1:6" ht="16.5" hidden="1" customHeight="1" x14ac:dyDescent="0.25">
      <c r="A177" s="168"/>
      <c r="B177" s="2" t="s">
        <v>7</v>
      </c>
      <c r="C177" s="2"/>
      <c r="D177" s="2"/>
      <c r="E177" s="2"/>
      <c r="F177" s="2"/>
    </row>
    <row r="178" spans="1:6" ht="409.5" customHeight="1" x14ac:dyDescent="0.25">
      <c r="A178" s="166">
        <v>4</v>
      </c>
      <c r="B178" s="5" t="s">
        <v>167</v>
      </c>
      <c r="C178" s="2"/>
      <c r="D178" s="2"/>
      <c r="E178" s="2"/>
      <c r="F178" s="162" t="s">
        <v>188</v>
      </c>
    </row>
    <row r="179" spans="1:6" ht="19.5" customHeight="1" x14ac:dyDescent="0.25">
      <c r="A179" s="167"/>
      <c r="B179" s="7" t="s">
        <v>9</v>
      </c>
      <c r="C179" s="19">
        <v>26930</v>
      </c>
      <c r="D179" s="19">
        <v>26930</v>
      </c>
      <c r="E179" s="159">
        <f>D179/C179*100</f>
        <v>100</v>
      </c>
      <c r="F179" s="2"/>
    </row>
    <row r="180" spans="1:6" ht="15.75" x14ac:dyDescent="0.25">
      <c r="A180" s="167"/>
      <c r="B180" s="2" t="s">
        <v>3</v>
      </c>
      <c r="C180" s="2">
        <v>0</v>
      </c>
      <c r="D180" s="2">
        <v>0</v>
      </c>
      <c r="E180" s="56">
        <v>0</v>
      </c>
      <c r="F180" s="2"/>
    </row>
    <row r="181" spans="1:6" ht="15.75" x14ac:dyDescent="0.25">
      <c r="A181" s="167"/>
      <c r="B181" s="2" t="s">
        <v>4</v>
      </c>
      <c r="C181" s="2">
        <v>0</v>
      </c>
      <c r="D181" s="2">
        <v>0</v>
      </c>
      <c r="E181" s="56">
        <v>0</v>
      </c>
      <c r="F181" s="2"/>
    </row>
    <row r="182" spans="1:6" ht="18.75" x14ac:dyDescent="0.25">
      <c r="A182" s="167"/>
      <c r="B182" s="2" t="s">
        <v>5</v>
      </c>
      <c r="C182" s="215">
        <f t="shared" ref="C182:D182" si="3">C179</f>
        <v>26930</v>
      </c>
      <c r="D182" s="216">
        <f t="shared" si="3"/>
        <v>26930</v>
      </c>
      <c r="E182" s="56">
        <f>D182/C182*100</f>
        <v>100</v>
      </c>
      <c r="F182" s="2"/>
    </row>
    <row r="183" spans="1:6" ht="15.75" hidden="1" x14ac:dyDescent="0.25">
      <c r="A183" s="167"/>
      <c r="B183" s="2" t="s">
        <v>6</v>
      </c>
      <c r="C183" s="2"/>
      <c r="D183" s="2"/>
      <c r="E183" s="2"/>
      <c r="F183" s="2"/>
    </row>
    <row r="184" spans="1:6" ht="15.75" hidden="1" x14ac:dyDescent="0.25">
      <c r="A184" s="168"/>
      <c r="B184" s="2" t="s">
        <v>7</v>
      </c>
      <c r="C184" s="6"/>
      <c r="D184" s="6"/>
      <c r="E184" s="2"/>
      <c r="F184" s="2"/>
    </row>
    <row r="185" spans="1:6" ht="31.5" hidden="1" x14ac:dyDescent="0.25">
      <c r="A185" s="11"/>
      <c r="B185" s="28" t="s">
        <v>12</v>
      </c>
      <c r="C185" s="2"/>
      <c r="D185" s="2"/>
      <c r="E185" s="2"/>
      <c r="F185" s="2"/>
    </row>
    <row r="186" spans="1:6" ht="153" x14ac:dyDescent="0.25">
      <c r="A186" s="166">
        <v>5</v>
      </c>
      <c r="B186" s="5" t="s">
        <v>168</v>
      </c>
      <c r="C186" s="2"/>
      <c r="D186" s="2"/>
      <c r="E186" s="2"/>
      <c r="F186" s="31" t="s">
        <v>195</v>
      </c>
    </row>
    <row r="187" spans="1:6" ht="15.75" x14ac:dyDescent="0.25">
      <c r="A187" s="167"/>
      <c r="B187" s="9" t="s">
        <v>9</v>
      </c>
      <c r="C187" s="51">
        <v>17354745.57</v>
      </c>
      <c r="D187" s="51">
        <v>17120710.18</v>
      </c>
      <c r="E187" s="29">
        <f>D187/C187*100</f>
        <v>98.651461705064918</v>
      </c>
      <c r="F187" s="2"/>
    </row>
    <row r="188" spans="1:6" ht="15.75" x14ac:dyDescent="0.25">
      <c r="A188" s="167"/>
      <c r="B188" s="25" t="s">
        <v>203</v>
      </c>
      <c r="C188" s="47">
        <v>605000</v>
      </c>
      <c r="D188" s="3">
        <v>422959.29</v>
      </c>
      <c r="E188" s="6">
        <f>D188/C188*100</f>
        <v>69.910626446280986</v>
      </c>
      <c r="F188" s="2"/>
    </row>
    <row r="189" spans="1:6" ht="15.75" x14ac:dyDescent="0.25">
      <c r="A189" s="167"/>
      <c r="B189" s="2" t="s">
        <v>4</v>
      </c>
      <c r="C189" s="6">
        <v>717900</v>
      </c>
      <c r="D189" s="3">
        <v>717900</v>
      </c>
      <c r="E189" s="6">
        <f>D189/C189*100</f>
        <v>100</v>
      </c>
      <c r="F189" s="2"/>
    </row>
    <row r="190" spans="1:6" ht="16.5" thickBot="1" x14ac:dyDescent="0.3">
      <c r="A190" s="167"/>
      <c r="B190" s="2" t="s">
        <v>5</v>
      </c>
      <c r="C190" s="52">
        <f>C187-C188-C189</f>
        <v>16031845.57</v>
      </c>
      <c r="D190" s="52">
        <f>D187-D188-D189</f>
        <v>15979850.890000001</v>
      </c>
      <c r="E190" s="6">
        <f>D190/C190*100</f>
        <v>99.675678762167621</v>
      </c>
      <c r="F190" s="2"/>
    </row>
    <row r="191" spans="1:6" ht="15.75" hidden="1" x14ac:dyDescent="0.25">
      <c r="A191" s="167"/>
      <c r="B191" s="2" t="s">
        <v>6</v>
      </c>
      <c r="C191" s="52">
        <f>C199+C206+C213+C220</f>
        <v>5275.9699999999993</v>
      </c>
      <c r="D191" s="52">
        <f>D199+D206+D213+D220</f>
        <v>5225.329999999999</v>
      </c>
      <c r="E191" s="6">
        <f>D191/C191*100</f>
        <v>99.040176498350064</v>
      </c>
      <c r="F191" s="2"/>
    </row>
    <row r="192" spans="1:6" ht="32.25" hidden="1" thickBot="1" x14ac:dyDescent="0.3">
      <c r="A192" s="167"/>
      <c r="B192" s="91" t="s">
        <v>14</v>
      </c>
      <c r="C192" s="85">
        <f>C200+C207+C221</f>
        <v>5200</v>
      </c>
      <c r="D192" s="85">
        <f>D200+D207+D221</f>
        <v>5200</v>
      </c>
      <c r="E192" s="74">
        <f>D192/C192*100</f>
        <v>100</v>
      </c>
      <c r="F192" s="63"/>
    </row>
    <row r="193" spans="1:6" ht="16.5" thickBot="1" x14ac:dyDescent="0.3">
      <c r="A193" s="195"/>
      <c r="B193" s="171" t="s">
        <v>26</v>
      </c>
      <c r="C193" s="172"/>
      <c r="D193" s="172"/>
      <c r="E193" s="172"/>
      <c r="F193" s="173"/>
    </row>
    <row r="194" spans="1:6" ht="249.75" customHeight="1" x14ac:dyDescent="0.25">
      <c r="A194" s="166" t="s">
        <v>27</v>
      </c>
      <c r="B194" s="95" t="s">
        <v>42</v>
      </c>
      <c r="C194" s="96"/>
      <c r="D194" s="96"/>
      <c r="E194" s="96"/>
      <c r="F194" s="97" t="s">
        <v>196</v>
      </c>
    </row>
    <row r="195" spans="1:6" ht="15.75" x14ac:dyDescent="0.25">
      <c r="A195" s="167"/>
      <c r="B195" s="9" t="s">
        <v>48</v>
      </c>
      <c r="C195" s="51">
        <v>15945745.57</v>
      </c>
      <c r="D195" s="51">
        <v>15893750.890000001</v>
      </c>
      <c r="E195" s="29">
        <f>D195/C195*100</f>
        <v>99.67392757038705</v>
      </c>
      <c r="F195" s="2"/>
    </row>
    <row r="196" spans="1:6" ht="15.75" hidden="1" x14ac:dyDescent="0.25">
      <c r="A196" s="167"/>
      <c r="B196" s="25" t="s">
        <v>3</v>
      </c>
      <c r="C196" s="3"/>
      <c r="D196" s="3"/>
      <c r="E196" s="2"/>
      <c r="F196" s="2"/>
    </row>
    <row r="197" spans="1:6" ht="15.75" hidden="1" x14ac:dyDescent="0.25">
      <c r="A197" s="167"/>
      <c r="B197" s="2" t="s">
        <v>4</v>
      </c>
      <c r="C197" s="6">
        <v>14400</v>
      </c>
      <c r="D197" s="6">
        <v>14400</v>
      </c>
      <c r="E197" s="86">
        <f>D197/C197*100</f>
        <v>100</v>
      </c>
      <c r="F197" s="2"/>
    </row>
    <row r="198" spans="1:6" ht="15.75" hidden="1" x14ac:dyDescent="0.25">
      <c r="A198" s="167"/>
      <c r="B198" s="2" t="s">
        <v>5</v>
      </c>
      <c r="C198" s="3"/>
      <c r="D198" s="3"/>
      <c r="E198" s="86"/>
      <c r="F198" s="2"/>
    </row>
    <row r="199" spans="1:6" ht="15.75" hidden="1" x14ac:dyDescent="0.25">
      <c r="A199" s="167"/>
      <c r="B199" s="2" t="s">
        <v>6</v>
      </c>
      <c r="C199" s="93">
        <v>810</v>
      </c>
      <c r="D199" s="92">
        <v>801.43</v>
      </c>
      <c r="E199" s="37">
        <f>D199/C199*100</f>
        <v>98.941975308641972</v>
      </c>
      <c r="F199" s="2"/>
    </row>
    <row r="200" spans="1:6" ht="15.75" hidden="1" x14ac:dyDescent="0.25">
      <c r="A200" s="168"/>
      <c r="B200" s="25" t="s">
        <v>15</v>
      </c>
      <c r="C200" s="86">
        <v>5200</v>
      </c>
      <c r="D200" s="86">
        <v>5200</v>
      </c>
      <c r="E200" s="86">
        <f>D200/C200*100</f>
        <v>100</v>
      </c>
      <c r="F200" s="2"/>
    </row>
    <row r="201" spans="1:6" ht="280.5" hidden="1" customHeight="1" x14ac:dyDescent="0.25">
      <c r="A201" s="166" t="s">
        <v>30</v>
      </c>
      <c r="B201" s="58" t="s">
        <v>61</v>
      </c>
      <c r="C201" s="2"/>
      <c r="D201" s="2"/>
      <c r="E201" s="2"/>
      <c r="F201" s="137" t="s">
        <v>125</v>
      </c>
    </row>
    <row r="202" spans="1:6" ht="15.75" hidden="1" x14ac:dyDescent="0.25">
      <c r="A202" s="167"/>
      <c r="B202" s="9" t="s">
        <v>48</v>
      </c>
      <c r="C202" s="29">
        <v>1989.12</v>
      </c>
      <c r="D202" s="8">
        <v>1947.1</v>
      </c>
      <c r="E202" s="29">
        <f>D202/C202*100</f>
        <v>97.887508043758046</v>
      </c>
      <c r="F202" s="2"/>
    </row>
    <row r="203" spans="1:6" ht="15.75" hidden="1" x14ac:dyDescent="0.25">
      <c r="A203" s="167"/>
      <c r="B203" s="25" t="s">
        <v>3</v>
      </c>
      <c r="C203" s="2"/>
      <c r="D203" s="2"/>
      <c r="E203" s="2"/>
      <c r="F203" s="2"/>
    </row>
    <row r="204" spans="1:6" ht="15.75" hidden="1" x14ac:dyDescent="0.25">
      <c r="A204" s="167"/>
      <c r="B204" s="2" t="s">
        <v>4</v>
      </c>
      <c r="C204" s="11"/>
      <c r="D204" s="11"/>
      <c r="E204" s="11"/>
      <c r="F204" s="11"/>
    </row>
    <row r="205" spans="1:6" ht="15.75" hidden="1" x14ac:dyDescent="0.25">
      <c r="A205" s="167"/>
      <c r="B205" s="2" t="s">
        <v>5</v>
      </c>
      <c r="C205" s="11"/>
      <c r="D205" s="11"/>
      <c r="E205" s="11"/>
      <c r="F205" s="11"/>
    </row>
    <row r="206" spans="1:6" ht="15.75" hidden="1" x14ac:dyDescent="0.25">
      <c r="A206" s="167"/>
      <c r="B206" s="2" t="s">
        <v>6</v>
      </c>
      <c r="C206" s="6">
        <v>1989.12</v>
      </c>
      <c r="D206" s="3">
        <v>1947.1</v>
      </c>
      <c r="E206" s="6">
        <f>D206/C206*100</f>
        <v>97.887508043758046</v>
      </c>
      <c r="F206" s="11"/>
    </row>
    <row r="207" spans="1:6" ht="15.75" hidden="1" x14ac:dyDescent="0.25">
      <c r="A207" s="168"/>
      <c r="B207" s="25" t="s">
        <v>15</v>
      </c>
      <c r="C207" s="11"/>
      <c r="D207" s="11"/>
      <c r="E207" s="11"/>
      <c r="F207" s="11"/>
    </row>
    <row r="208" spans="1:6" ht="374.25" hidden="1" customHeight="1" x14ac:dyDescent="0.25">
      <c r="A208" s="198" t="s">
        <v>35</v>
      </c>
      <c r="B208" s="58" t="s">
        <v>59</v>
      </c>
      <c r="C208" s="11"/>
      <c r="D208" s="11"/>
      <c r="E208" s="11"/>
      <c r="F208" s="32" t="s">
        <v>126</v>
      </c>
    </row>
    <row r="209" spans="1:6" ht="15.75" hidden="1" x14ac:dyDescent="0.25">
      <c r="A209" s="198"/>
      <c r="B209" s="9" t="s">
        <v>48</v>
      </c>
      <c r="C209" s="8">
        <f>C210+C211+C212+C213+C214</f>
        <v>13993.480000000001</v>
      </c>
      <c r="D209" s="8">
        <f>D210+D211+D212+D213+D214</f>
        <v>13993.480000000001</v>
      </c>
      <c r="E209" s="8">
        <f>D209/C209*100</f>
        <v>100</v>
      </c>
      <c r="F209" s="11"/>
    </row>
    <row r="210" spans="1:6" ht="15.75" hidden="1" x14ac:dyDescent="0.25">
      <c r="A210" s="198"/>
      <c r="B210" s="25" t="s">
        <v>3</v>
      </c>
      <c r="C210" s="86">
        <v>6492.05</v>
      </c>
      <c r="D210" s="86">
        <v>6492.05</v>
      </c>
      <c r="E210" s="86">
        <f>D210/C210*100</f>
        <v>100</v>
      </c>
      <c r="F210" s="11"/>
    </row>
    <row r="211" spans="1:6" ht="15.75" hidden="1" x14ac:dyDescent="0.25">
      <c r="A211" s="198"/>
      <c r="B211" s="25" t="s">
        <v>17</v>
      </c>
      <c r="C211" s="86">
        <v>5049.58</v>
      </c>
      <c r="D211" s="86">
        <v>5049.58</v>
      </c>
      <c r="E211" s="86">
        <f>D211/C211*100</f>
        <v>100</v>
      </c>
      <c r="F211" s="11"/>
    </row>
    <row r="212" spans="1:6" ht="15.75" hidden="1" x14ac:dyDescent="0.25">
      <c r="A212" s="198"/>
      <c r="B212" s="2" t="s">
        <v>5</v>
      </c>
      <c r="C212" s="86"/>
      <c r="D212" s="86"/>
      <c r="E212" s="86"/>
      <c r="F212" s="11"/>
    </row>
    <row r="213" spans="1:6" ht="15.75" hidden="1" x14ac:dyDescent="0.25">
      <c r="A213" s="198"/>
      <c r="B213" s="2" t="s">
        <v>6</v>
      </c>
      <c r="C213" s="86">
        <v>2451.85</v>
      </c>
      <c r="D213" s="86">
        <v>2451.85</v>
      </c>
      <c r="E213" s="86">
        <f>D213/C213*100</f>
        <v>100</v>
      </c>
      <c r="F213" s="11"/>
    </row>
    <row r="214" spans="1:6" ht="15.75" hidden="1" x14ac:dyDescent="0.25">
      <c r="A214" s="198"/>
      <c r="B214" s="25" t="s">
        <v>16</v>
      </c>
      <c r="C214" s="3"/>
      <c r="D214" s="3"/>
      <c r="E214" s="6"/>
      <c r="F214" s="11"/>
    </row>
    <row r="215" spans="1:6" ht="169.5" hidden="1" customHeight="1" x14ac:dyDescent="0.25">
      <c r="A215" s="166" t="s">
        <v>38</v>
      </c>
      <c r="B215" s="58" t="s">
        <v>60</v>
      </c>
      <c r="C215" s="11"/>
      <c r="D215" s="11"/>
      <c r="E215" s="11"/>
      <c r="F215" s="23" t="s">
        <v>127</v>
      </c>
    </row>
    <row r="216" spans="1:6" ht="15.75" hidden="1" x14ac:dyDescent="0.25">
      <c r="A216" s="167"/>
      <c r="B216" s="9" t="s">
        <v>48</v>
      </c>
      <c r="C216" s="51">
        <v>25</v>
      </c>
      <c r="D216" s="8">
        <v>24.95</v>
      </c>
      <c r="E216" s="8">
        <v>100</v>
      </c>
      <c r="F216" s="2"/>
    </row>
    <row r="217" spans="1:6" ht="15.75" hidden="1" x14ac:dyDescent="0.25">
      <c r="A217" s="167"/>
      <c r="B217" s="25" t="s">
        <v>3</v>
      </c>
      <c r="C217" s="2"/>
      <c r="D217" s="2"/>
      <c r="E217" s="2"/>
      <c r="F217" s="2"/>
    </row>
    <row r="218" spans="1:6" ht="15.75" hidden="1" x14ac:dyDescent="0.25">
      <c r="A218" s="167"/>
      <c r="B218" s="25" t="s">
        <v>17</v>
      </c>
      <c r="C218" s="2"/>
      <c r="D218" s="2"/>
      <c r="E218" s="2"/>
      <c r="F218" s="2"/>
    </row>
    <row r="219" spans="1:6" ht="15.75" hidden="1" x14ac:dyDescent="0.25">
      <c r="A219" s="167"/>
      <c r="B219" s="2" t="s">
        <v>5</v>
      </c>
      <c r="C219" s="2"/>
      <c r="D219" s="2"/>
      <c r="E219" s="2"/>
      <c r="F219" s="2"/>
    </row>
    <row r="220" spans="1:6" ht="15.75" hidden="1" x14ac:dyDescent="0.25">
      <c r="A220" s="167"/>
      <c r="B220" s="2" t="s">
        <v>6</v>
      </c>
      <c r="C220" s="52">
        <v>25</v>
      </c>
      <c r="D220" s="33">
        <v>24.95</v>
      </c>
      <c r="E220" s="33">
        <v>100</v>
      </c>
      <c r="F220" s="2"/>
    </row>
    <row r="221" spans="1:6" ht="15.75" hidden="1" x14ac:dyDescent="0.25">
      <c r="A221" s="168"/>
      <c r="B221" s="25" t="s">
        <v>7</v>
      </c>
      <c r="C221" s="2"/>
      <c r="D221" s="2"/>
      <c r="E221" s="2"/>
      <c r="F221" s="2"/>
    </row>
    <row r="222" spans="1:6" ht="228.75" customHeight="1" x14ac:dyDescent="0.25">
      <c r="A222" s="166">
        <v>6</v>
      </c>
      <c r="B222" s="41" t="s">
        <v>169</v>
      </c>
      <c r="C222" s="2"/>
      <c r="D222" s="2"/>
      <c r="E222" s="2"/>
      <c r="F222" s="23" t="s">
        <v>195</v>
      </c>
    </row>
    <row r="223" spans="1:6" ht="15.75" x14ac:dyDescent="0.25">
      <c r="A223" s="167"/>
      <c r="B223" s="9" t="s">
        <v>9</v>
      </c>
      <c r="C223" s="29">
        <v>5511334.3700000001</v>
      </c>
      <c r="D223" s="29">
        <v>5511334.3700000001</v>
      </c>
      <c r="E223" s="29">
        <f>D223/C223*100</f>
        <v>100</v>
      </c>
      <c r="F223" s="2"/>
    </row>
    <row r="224" spans="1:6" ht="15.75" x14ac:dyDescent="0.25">
      <c r="A224" s="167"/>
      <c r="B224" s="25" t="s">
        <v>3</v>
      </c>
      <c r="C224" s="104">
        <v>0</v>
      </c>
      <c r="D224" s="6">
        <v>0</v>
      </c>
      <c r="E224" s="6">
        <v>0</v>
      </c>
      <c r="F224" s="2"/>
    </row>
    <row r="225" spans="1:6" ht="15.75" x14ac:dyDescent="0.25">
      <c r="A225" s="167"/>
      <c r="B225" s="25" t="s">
        <v>17</v>
      </c>
      <c r="C225" s="33">
        <v>48700</v>
      </c>
      <c r="D225" s="33">
        <v>48700</v>
      </c>
      <c r="E225" s="6">
        <v>100</v>
      </c>
      <c r="F225" s="2"/>
    </row>
    <row r="226" spans="1:6" ht="16.5" thickBot="1" x14ac:dyDescent="0.3">
      <c r="A226" s="167"/>
      <c r="B226" s="2" t="s">
        <v>5</v>
      </c>
      <c r="C226" s="6">
        <f>C223-C225</f>
        <v>5462634.3700000001</v>
      </c>
      <c r="D226" s="6">
        <f>D223-D225</f>
        <v>5462634.3700000001</v>
      </c>
      <c r="E226" s="6">
        <f>D226/C226*100</f>
        <v>100</v>
      </c>
      <c r="F226" s="2"/>
    </row>
    <row r="227" spans="1:6" ht="15.75" hidden="1" x14ac:dyDescent="0.25">
      <c r="A227" s="167"/>
      <c r="B227" s="2" t="s">
        <v>6</v>
      </c>
      <c r="C227" s="33">
        <v>44</v>
      </c>
      <c r="D227" s="33">
        <v>43.21</v>
      </c>
      <c r="E227" s="6">
        <f>D227/C227*100</f>
        <v>98.204545454545453</v>
      </c>
      <c r="F227" s="2"/>
    </row>
    <row r="228" spans="1:6" ht="32.25" hidden="1" thickBot="1" x14ac:dyDescent="0.3">
      <c r="A228" s="168"/>
      <c r="B228" s="25" t="s">
        <v>18</v>
      </c>
      <c r="C228" s="6">
        <v>4520</v>
      </c>
      <c r="D228" s="86">
        <v>4297.47</v>
      </c>
      <c r="E228" s="106">
        <f>D228/C228*100</f>
        <v>95.076769911504428</v>
      </c>
      <c r="F228" s="2"/>
    </row>
    <row r="229" spans="1:6" ht="16.5" thickBot="1" x14ac:dyDescent="0.3">
      <c r="A229" s="196" t="s">
        <v>27</v>
      </c>
      <c r="B229" s="171" t="s">
        <v>26</v>
      </c>
      <c r="C229" s="186"/>
      <c r="D229" s="186"/>
      <c r="E229" s="183"/>
      <c r="F229" s="173"/>
    </row>
    <row r="230" spans="1:6" ht="153.75" x14ac:dyDescent="0.25">
      <c r="A230" s="197"/>
      <c r="B230" s="58" t="s">
        <v>42</v>
      </c>
      <c r="C230" s="11"/>
      <c r="D230" s="11"/>
      <c r="E230" s="86"/>
      <c r="F230" s="30" t="s">
        <v>195</v>
      </c>
    </row>
    <row r="231" spans="1:6" ht="15.75" x14ac:dyDescent="0.25">
      <c r="A231" s="197"/>
      <c r="B231" s="9" t="s">
        <v>48</v>
      </c>
      <c r="C231" s="19">
        <v>5511334.3700000001</v>
      </c>
      <c r="D231" s="19">
        <v>5511334.3700000001</v>
      </c>
      <c r="E231" s="18">
        <v>100</v>
      </c>
      <c r="F231" s="2"/>
    </row>
    <row r="232" spans="1:6" ht="15.75" hidden="1" x14ac:dyDescent="0.25">
      <c r="A232" s="197"/>
      <c r="B232" s="25" t="s">
        <v>3</v>
      </c>
      <c r="C232" s="6"/>
      <c r="D232" s="86"/>
      <c r="E232" s="86"/>
      <c r="F232" s="2"/>
    </row>
    <row r="233" spans="1:6" ht="15.75" hidden="1" x14ac:dyDescent="0.25">
      <c r="A233" s="197"/>
      <c r="B233" s="25" t="s">
        <v>17</v>
      </c>
      <c r="C233" s="6"/>
      <c r="D233" s="86"/>
      <c r="E233" s="86"/>
      <c r="F233" s="2"/>
    </row>
    <row r="234" spans="1:6" ht="15.75" hidden="1" x14ac:dyDescent="0.25">
      <c r="A234" s="197"/>
      <c r="B234" s="2" t="s">
        <v>5</v>
      </c>
      <c r="C234" s="6"/>
      <c r="D234" s="86"/>
      <c r="E234" s="86"/>
      <c r="F234" s="2"/>
    </row>
    <row r="235" spans="1:6" ht="15.75" hidden="1" x14ac:dyDescent="0.25">
      <c r="A235" s="197"/>
      <c r="B235" s="2" t="s">
        <v>6</v>
      </c>
      <c r="C235" s="6"/>
      <c r="D235" s="86"/>
      <c r="E235" s="86"/>
      <c r="F235" s="2"/>
    </row>
    <row r="236" spans="1:6" ht="15.75" hidden="1" x14ac:dyDescent="0.25">
      <c r="A236" s="195"/>
      <c r="B236" s="30" t="s">
        <v>18</v>
      </c>
      <c r="C236" s="6"/>
      <c r="D236" s="86"/>
      <c r="E236" s="86"/>
      <c r="F236" s="2"/>
    </row>
    <row r="237" spans="1:6" ht="364.5" hidden="1" customHeight="1" x14ac:dyDescent="0.25">
      <c r="A237" s="166" t="s">
        <v>30</v>
      </c>
      <c r="B237" s="58" t="s">
        <v>67</v>
      </c>
      <c r="C237" s="6"/>
      <c r="D237" s="86"/>
      <c r="E237" s="86"/>
      <c r="F237" s="30" t="s">
        <v>151</v>
      </c>
    </row>
    <row r="238" spans="1:6" ht="15.75" hidden="1" x14ac:dyDescent="0.25">
      <c r="A238" s="167"/>
      <c r="B238" s="9" t="s">
        <v>48</v>
      </c>
      <c r="C238" s="29">
        <v>44</v>
      </c>
      <c r="D238" s="8">
        <v>43.21</v>
      </c>
      <c r="E238" s="29">
        <f>D238/C238*100</f>
        <v>98.204545454545453</v>
      </c>
      <c r="F238" s="2"/>
    </row>
    <row r="239" spans="1:6" ht="15.75" hidden="1" x14ac:dyDescent="0.25">
      <c r="A239" s="167"/>
      <c r="B239" s="25" t="s">
        <v>3</v>
      </c>
      <c r="C239" s="6"/>
      <c r="D239" s="86"/>
      <c r="E239" s="86"/>
      <c r="F239" s="2"/>
    </row>
    <row r="240" spans="1:6" ht="15.75" hidden="1" x14ac:dyDescent="0.25">
      <c r="A240" s="167"/>
      <c r="B240" s="25" t="s">
        <v>17</v>
      </c>
      <c r="C240" s="6"/>
      <c r="D240" s="86"/>
      <c r="E240" s="86"/>
      <c r="F240" s="2"/>
    </row>
    <row r="241" spans="1:6" ht="15.75" hidden="1" x14ac:dyDescent="0.25">
      <c r="A241" s="167"/>
      <c r="B241" s="2" t="s">
        <v>5</v>
      </c>
      <c r="C241" s="6"/>
      <c r="D241" s="86"/>
      <c r="E241" s="86"/>
      <c r="F241" s="2"/>
    </row>
    <row r="242" spans="1:6" ht="15.75" hidden="1" x14ac:dyDescent="0.25">
      <c r="A242" s="167"/>
      <c r="B242" s="2" t="s">
        <v>6</v>
      </c>
      <c r="C242" s="6">
        <v>44</v>
      </c>
      <c r="D242" s="86">
        <v>43.21</v>
      </c>
      <c r="E242" s="6">
        <f>D242/C242*100</f>
        <v>98.204545454545453</v>
      </c>
      <c r="F242" s="2"/>
    </row>
    <row r="243" spans="1:6" ht="15.75" hidden="1" x14ac:dyDescent="0.25">
      <c r="A243" s="168"/>
      <c r="B243" s="30" t="s">
        <v>18</v>
      </c>
      <c r="C243" s="6"/>
      <c r="D243" s="86"/>
      <c r="E243" s="86"/>
      <c r="F243" s="2"/>
    </row>
    <row r="244" spans="1:6" ht="246" hidden="1" customHeight="1" x14ac:dyDescent="0.25">
      <c r="A244" s="166" t="s">
        <v>35</v>
      </c>
      <c r="B244" s="58" t="s">
        <v>68</v>
      </c>
      <c r="C244" s="6"/>
      <c r="D244" s="86"/>
      <c r="E244" s="86"/>
      <c r="F244" s="10" t="s">
        <v>152</v>
      </c>
    </row>
    <row r="245" spans="1:6" ht="15.75" hidden="1" x14ac:dyDescent="0.25">
      <c r="A245" s="167"/>
      <c r="B245" s="9" t="s">
        <v>48</v>
      </c>
      <c r="C245" s="29">
        <v>4520</v>
      </c>
      <c r="D245" s="29">
        <f>D246+D247+D248+D249+D250</f>
        <v>4297.47</v>
      </c>
      <c r="E245" s="29">
        <f>D245/C245*100</f>
        <v>95.076769911504428</v>
      </c>
      <c r="F245" s="2"/>
    </row>
    <row r="246" spans="1:6" ht="15.75" hidden="1" x14ac:dyDescent="0.25">
      <c r="A246" s="167"/>
      <c r="B246" s="25" t="s">
        <v>3</v>
      </c>
      <c r="C246" s="6"/>
      <c r="D246" s="86"/>
      <c r="E246" s="6"/>
      <c r="F246" s="2"/>
    </row>
    <row r="247" spans="1:6" ht="15.75" hidden="1" x14ac:dyDescent="0.25">
      <c r="A247" s="167"/>
      <c r="B247" s="25" t="s">
        <v>17</v>
      </c>
      <c r="C247" s="6"/>
      <c r="D247" s="86"/>
      <c r="E247" s="86"/>
      <c r="F247" s="2"/>
    </row>
    <row r="248" spans="1:6" ht="15.75" hidden="1" x14ac:dyDescent="0.25">
      <c r="A248" s="167"/>
      <c r="B248" s="2" t="s">
        <v>5</v>
      </c>
      <c r="C248" s="6"/>
      <c r="D248" s="86"/>
      <c r="E248" s="86"/>
      <c r="F248" s="2"/>
    </row>
    <row r="249" spans="1:6" ht="15.75" hidden="1" x14ac:dyDescent="0.25">
      <c r="A249" s="167"/>
      <c r="B249" s="2" t="s">
        <v>6</v>
      </c>
      <c r="C249" s="6"/>
      <c r="D249" s="6"/>
      <c r="E249" s="6"/>
      <c r="F249" s="2"/>
    </row>
    <row r="250" spans="1:6" ht="31.5" hidden="1" x14ac:dyDescent="0.25">
      <c r="A250" s="168"/>
      <c r="B250" s="25" t="s">
        <v>18</v>
      </c>
      <c r="C250" s="6">
        <v>4520</v>
      </c>
      <c r="D250" s="86">
        <v>4297.47</v>
      </c>
      <c r="E250" s="6">
        <f>D250/C250*100</f>
        <v>95.076769911504428</v>
      </c>
      <c r="F250" s="2"/>
    </row>
    <row r="251" spans="1:6" ht="273.75" customHeight="1" x14ac:dyDescent="0.25">
      <c r="A251" s="196">
        <v>7</v>
      </c>
      <c r="B251" s="5" t="s">
        <v>170</v>
      </c>
      <c r="C251" s="2"/>
      <c r="D251" s="2"/>
      <c r="E251" s="2"/>
      <c r="F251" s="31" t="s">
        <v>188</v>
      </c>
    </row>
    <row r="252" spans="1:6" ht="15.75" x14ac:dyDescent="0.25">
      <c r="A252" s="197"/>
      <c r="B252" s="9" t="s">
        <v>9</v>
      </c>
      <c r="C252" s="29">
        <v>5000</v>
      </c>
      <c r="D252" s="29">
        <v>5000</v>
      </c>
      <c r="E252" s="51">
        <f>D252/C252*100</f>
        <v>100</v>
      </c>
      <c r="F252" s="2"/>
    </row>
    <row r="253" spans="1:6" ht="15.75" x14ac:dyDescent="0.25">
      <c r="A253" s="197"/>
      <c r="B253" s="25" t="s">
        <v>3</v>
      </c>
      <c r="C253" s="2">
        <v>0</v>
      </c>
      <c r="D253" s="2">
        <v>0</v>
      </c>
      <c r="E253" s="2">
        <v>0</v>
      </c>
      <c r="F253" s="2"/>
    </row>
    <row r="254" spans="1:6" ht="15.75" x14ac:dyDescent="0.25">
      <c r="A254" s="197"/>
      <c r="B254" s="25" t="s">
        <v>17</v>
      </c>
      <c r="C254" s="6">
        <v>0</v>
      </c>
      <c r="D254" s="6">
        <v>0</v>
      </c>
      <c r="E254" s="52">
        <v>0</v>
      </c>
      <c r="F254" s="2"/>
    </row>
    <row r="255" spans="1:6" ht="15.75" x14ac:dyDescent="0.25">
      <c r="A255" s="197"/>
      <c r="B255" s="2" t="s">
        <v>5</v>
      </c>
      <c r="C255" s="15">
        <v>5000</v>
      </c>
      <c r="D255" s="6">
        <v>5000</v>
      </c>
      <c r="E255" s="52">
        <f>D255/C255*100</f>
        <v>100</v>
      </c>
      <c r="F255" s="2"/>
    </row>
    <row r="256" spans="1:6" ht="15.75" hidden="1" x14ac:dyDescent="0.25">
      <c r="A256" s="197"/>
      <c r="B256" s="2" t="s">
        <v>6</v>
      </c>
      <c r="C256" s="6">
        <f>C265+C272+C280+C287+C292</f>
        <v>43672.100000000006</v>
      </c>
      <c r="D256" s="6">
        <f>D265+D280+D287+D292</f>
        <v>38784.430000000008</v>
      </c>
      <c r="E256" s="52">
        <f t="shared" ref="E256:E257" si="4">D256/C256*100</f>
        <v>88.808255156037845</v>
      </c>
      <c r="F256" s="2"/>
    </row>
    <row r="257" spans="1:6" ht="31.5" hidden="1" x14ac:dyDescent="0.25">
      <c r="A257" s="197"/>
      <c r="B257" s="91" t="s">
        <v>64</v>
      </c>
      <c r="C257" s="74">
        <f>C273</f>
        <v>7058.4</v>
      </c>
      <c r="D257" s="86">
        <f>D273</f>
        <v>4487.3</v>
      </c>
      <c r="E257" s="149">
        <f t="shared" si="4"/>
        <v>63.573897767199369</v>
      </c>
      <c r="F257" s="63"/>
    </row>
    <row r="258" spans="1:6" ht="15.75" hidden="1" x14ac:dyDescent="0.25">
      <c r="A258" s="197"/>
      <c r="B258" s="91" t="s">
        <v>16</v>
      </c>
      <c r="C258" s="94"/>
      <c r="D258" s="94"/>
      <c r="E258" s="94"/>
      <c r="F258" s="63"/>
    </row>
    <row r="259" spans="1:6" ht="16.5" hidden="1" thickBot="1" x14ac:dyDescent="0.3">
      <c r="A259" s="195"/>
      <c r="B259" s="171" t="s">
        <v>26</v>
      </c>
      <c r="C259" s="172"/>
      <c r="D259" s="172"/>
      <c r="E259" s="172"/>
      <c r="F259" s="173"/>
    </row>
    <row r="260" spans="1:6" ht="216.75" hidden="1" x14ac:dyDescent="0.25">
      <c r="A260" s="166" t="s">
        <v>27</v>
      </c>
      <c r="B260" s="95" t="s">
        <v>62</v>
      </c>
      <c r="C260" s="96"/>
      <c r="D260" s="96"/>
      <c r="E260" s="96"/>
      <c r="F260" s="98" t="s">
        <v>153</v>
      </c>
    </row>
    <row r="261" spans="1:6" ht="15.75" hidden="1" x14ac:dyDescent="0.25">
      <c r="A261" s="169"/>
      <c r="B261" s="9" t="s">
        <v>48</v>
      </c>
      <c r="C261" s="29">
        <f>C262+C263+C264+C265+C266</f>
        <v>28952</v>
      </c>
      <c r="D261" s="29">
        <f>D262+D263+D264+D265+D266</f>
        <v>28595.29</v>
      </c>
      <c r="E261" s="29">
        <f>D261/C261*100</f>
        <v>98.76792622271347</v>
      </c>
      <c r="F261" s="2"/>
    </row>
    <row r="262" spans="1:6" ht="15.75" hidden="1" x14ac:dyDescent="0.25">
      <c r="A262" s="169"/>
      <c r="B262" s="25" t="s">
        <v>3</v>
      </c>
      <c r="C262" s="2"/>
      <c r="D262" s="2"/>
      <c r="E262" s="2"/>
      <c r="F262" s="2"/>
    </row>
    <row r="263" spans="1:6" ht="15.75" hidden="1" x14ac:dyDescent="0.25">
      <c r="A263" s="169"/>
      <c r="B263" s="25" t="s">
        <v>17</v>
      </c>
      <c r="C263" s="2"/>
      <c r="D263" s="2"/>
      <c r="E263" s="2"/>
      <c r="F263" s="2"/>
    </row>
    <row r="264" spans="1:6" ht="15.75" hidden="1" x14ac:dyDescent="0.25">
      <c r="A264" s="169"/>
      <c r="B264" s="2" t="s">
        <v>5</v>
      </c>
      <c r="C264" s="86"/>
      <c r="D264" s="86"/>
      <c r="E264" s="6"/>
      <c r="F264" s="2"/>
    </row>
    <row r="265" spans="1:6" ht="15.75" hidden="1" x14ac:dyDescent="0.25">
      <c r="A265" s="169"/>
      <c r="B265" s="2" t="s">
        <v>6</v>
      </c>
      <c r="C265" s="6">
        <v>28952</v>
      </c>
      <c r="D265" s="6">
        <v>28595.29</v>
      </c>
      <c r="E265" s="6">
        <f>D265/C265*100</f>
        <v>98.76792622271347</v>
      </c>
      <c r="F265" s="33"/>
    </row>
    <row r="266" spans="1:6" ht="15.75" hidden="1" x14ac:dyDescent="0.25">
      <c r="A266" s="170"/>
      <c r="B266" s="25" t="s">
        <v>15</v>
      </c>
      <c r="C266" s="35"/>
      <c r="D266" s="35"/>
      <c r="E266" s="35"/>
      <c r="F266" s="35"/>
    </row>
    <row r="267" spans="1:6" ht="372" hidden="1" x14ac:dyDescent="0.25">
      <c r="A267" s="178" t="s">
        <v>30</v>
      </c>
      <c r="B267" s="58" t="s">
        <v>63</v>
      </c>
      <c r="C267" s="35"/>
      <c r="D267" s="35"/>
      <c r="E267" s="35"/>
      <c r="F267" s="23" t="s">
        <v>154</v>
      </c>
    </row>
    <row r="268" spans="1:6" ht="15.75" hidden="1" x14ac:dyDescent="0.25">
      <c r="A268" s="169"/>
      <c r="B268" s="9" t="s">
        <v>48</v>
      </c>
      <c r="C268" s="8">
        <f>C270+C271+C272+C273</f>
        <v>38365.9</v>
      </c>
      <c r="D268" s="8">
        <f>D269+D270+D271+D272+D273</f>
        <v>36764.1</v>
      </c>
      <c r="E268" s="29">
        <f>D268/C268*100</f>
        <v>95.824938291555767</v>
      </c>
      <c r="F268" s="35"/>
    </row>
    <row r="269" spans="1:6" ht="15.75" hidden="1" x14ac:dyDescent="0.25">
      <c r="A269" s="169"/>
      <c r="B269" s="25" t="s">
        <v>3</v>
      </c>
      <c r="C269" s="33"/>
      <c r="D269" s="33"/>
      <c r="E269" s="33"/>
      <c r="F269" s="35"/>
    </row>
    <row r="270" spans="1:6" ht="15.75" hidden="1" x14ac:dyDescent="0.25">
      <c r="A270" s="169"/>
      <c r="B270" s="25" t="s">
        <v>17</v>
      </c>
      <c r="C270" s="33">
        <v>26820.2</v>
      </c>
      <c r="D270" s="33">
        <v>25783.1</v>
      </c>
      <c r="E270" s="6">
        <f>D270/C270*100</f>
        <v>96.133138455343342</v>
      </c>
      <c r="F270" s="35"/>
    </row>
    <row r="271" spans="1:6" ht="15.75" hidden="1" x14ac:dyDescent="0.25">
      <c r="A271" s="169"/>
      <c r="B271" s="2" t="s">
        <v>5</v>
      </c>
      <c r="C271" s="33"/>
      <c r="D271" s="33"/>
      <c r="E271" s="33"/>
      <c r="F271" s="35"/>
    </row>
    <row r="272" spans="1:6" ht="15.75" hidden="1" x14ac:dyDescent="0.25">
      <c r="A272" s="169"/>
      <c r="B272" s="2" t="s">
        <v>6</v>
      </c>
      <c r="C272" s="86">
        <v>4487.3</v>
      </c>
      <c r="D272" s="33">
        <v>6493.7</v>
      </c>
      <c r="E272" s="6">
        <f>D272/C272*100</f>
        <v>144.71285628328837</v>
      </c>
      <c r="F272" s="35"/>
    </row>
    <row r="273" spans="1:6" ht="31.5" hidden="1" x14ac:dyDescent="0.25">
      <c r="A273" s="169"/>
      <c r="B273" s="99" t="s">
        <v>64</v>
      </c>
      <c r="C273" s="86">
        <v>7058.4</v>
      </c>
      <c r="D273" s="86">
        <v>4487.3</v>
      </c>
      <c r="E273" s="6">
        <f>D273/C273*100</f>
        <v>63.573897767199369</v>
      </c>
      <c r="F273" s="90"/>
    </row>
    <row r="274" spans="1:6" ht="15.75" hidden="1" x14ac:dyDescent="0.25">
      <c r="A274" s="170"/>
      <c r="B274" s="25" t="s">
        <v>15</v>
      </c>
      <c r="C274" s="35"/>
      <c r="D274" s="35"/>
      <c r="E274" s="35"/>
      <c r="F274" s="35"/>
    </row>
    <row r="275" spans="1:6" ht="168" hidden="1" x14ac:dyDescent="0.25">
      <c r="A275" s="166" t="s">
        <v>35</v>
      </c>
      <c r="B275" s="79" t="s">
        <v>65</v>
      </c>
      <c r="C275" s="35"/>
      <c r="D275" s="35"/>
      <c r="E275" s="35"/>
      <c r="F275" s="13" t="s">
        <v>131</v>
      </c>
    </row>
    <row r="276" spans="1:6" ht="15.75" hidden="1" x14ac:dyDescent="0.25">
      <c r="A276" s="167"/>
      <c r="B276" s="9" t="s">
        <v>48</v>
      </c>
      <c r="C276" s="29">
        <v>300</v>
      </c>
      <c r="D276" s="29">
        <v>297.7</v>
      </c>
      <c r="E276" s="29">
        <f>D276/C276*100</f>
        <v>99.233333333333334</v>
      </c>
      <c r="F276" s="35"/>
    </row>
    <row r="277" spans="1:6" ht="15.75" hidden="1" x14ac:dyDescent="0.25">
      <c r="A277" s="167"/>
      <c r="B277" s="25" t="s">
        <v>3</v>
      </c>
      <c r="C277" s="33"/>
      <c r="D277" s="33"/>
      <c r="E277" s="33"/>
      <c r="F277" s="35"/>
    </row>
    <row r="278" spans="1:6" ht="15.75" hidden="1" x14ac:dyDescent="0.25">
      <c r="A278" s="167"/>
      <c r="B278" s="25" t="s">
        <v>17</v>
      </c>
      <c r="C278" s="33"/>
      <c r="D278" s="33"/>
      <c r="E278" s="33"/>
      <c r="F278" s="35"/>
    </row>
    <row r="279" spans="1:6" ht="15.75" hidden="1" x14ac:dyDescent="0.25">
      <c r="A279" s="167"/>
      <c r="B279" s="2" t="s">
        <v>5</v>
      </c>
      <c r="C279" s="33"/>
      <c r="D279" s="33"/>
      <c r="E279" s="33"/>
      <c r="F279" s="35"/>
    </row>
    <row r="280" spans="1:6" ht="15.75" hidden="1" x14ac:dyDescent="0.25">
      <c r="A280" s="167"/>
      <c r="B280" s="2" t="s">
        <v>6</v>
      </c>
      <c r="C280" s="6">
        <v>300</v>
      </c>
      <c r="D280" s="6">
        <v>297.7</v>
      </c>
      <c r="E280" s="6">
        <f>D280/C280*100</f>
        <v>99.233333333333334</v>
      </c>
      <c r="F280" s="35"/>
    </row>
    <row r="281" spans="1:6" ht="15.75" hidden="1" x14ac:dyDescent="0.25">
      <c r="A281" s="168"/>
      <c r="B281" s="25" t="s">
        <v>15</v>
      </c>
      <c r="C281" s="33"/>
      <c r="D281" s="33"/>
      <c r="E281" s="33"/>
      <c r="F281" s="35"/>
    </row>
    <row r="282" spans="1:6" ht="165.75" hidden="1" x14ac:dyDescent="0.25">
      <c r="A282" s="166" t="s">
        <v>38</v>
      </c>
      <c r="B282" s="100" t="s">
        <v>66</v>
      </c>
      <c r="C282" s="35"/>
      <c r="D282" s="35"/>
      <c r="E282" s="35"/>
      <c r="F282" s="101" t="s">
        <v>132</v>
      </c>
    </row>
    <row r="283" spans="1:6" ht="15.75" hidden="1" x14ac:dyDescent="0.25">
      <c r="A283" s="167"/>
      <c r="B283" s="9" t="s">
        <v>48</v>
      </c>
      <c r="C283" s="29">
        <f>C284+C285+C286+C287</f>
        <v>14785</v>
      </c>
      <c r="D283" s="29">
        <f>D284+D285+D286+D287+D288</f>
        <v>14785</v>
      </c>
      <c r="E283" s="29">
        <f>D283/C283*100</f>
        <v>100</v>
      </c>
      <c r="F283" s="35"/>
    </row>
    <row r="284" spans="1:6" ht="15.75" hidden="1" x14ac:dyDescent="0.25">
      <c r="A284" s="167"/>
      <c r="B284" s="25" t="s">
        <v>3</v>
      </c>
      <c r="C284" s="33"/>
      <c r="D284" s="33"/>
      <c r="E284" s="33"/>
      <c r="F284" s="35"/>
    </row>
    <row r="285" spans="1:6" ht="15.75" hidden="1" x14ac:dyDescent="0.25">
      <c r="A285" s="167"/>
      <c r="B285" s="25" t="s">
        <v>17</v>
      </c>
      <c r="C285" s="33"/>
      <c r="D285" s="33"/>
      <c r="E285" s="33"/>
      <c r="F285" s="35"/>
    </row>
    <row r="286" spans="1:6" ht="15.75" hidden="1" x14ac:dyDescent="0.25">
      <c r="A286" s="167"/>
      <c r="B286" s="2" t="s">
        <v>5</v>
      </c>
      <c r="C286" s="6">
        <v>5852</v>
      </c>
      <c r="D286" s="6">
        <v>5852</v>
      </c>
      <c r="E286" s="6">
        <f>D286/C286*100</f>
        <v>100</v>
      </c>
      <c r="F286" s="35"/>
    </row>
    <row r="287" spans="1:6" ht="15.75" hidden="1" x14ac:dyDescent="0.25">
      <c r="A287" s="167"/>
      <c r="B287" s="2" t="s">
        <v>6</v>
      </c>
      <c r="C287" s="6">
        <v>8933</v>
      </c>
      <c r="D287" s="6">
        <v>8933</v>
      </c>
      <c r="E287" s="6">
        <f>D287/C287*100</f>
        <v>100</v>
      </c>
      <c r="F287" s="35"/>
    </row>
    <row r="288" spans="1:6" ht="15.75" hidden="1" x14ac:dyDescent="0.25">
      <c r="A288" s="168"/>
      <c r="B288" s="25" t="s">
        <v>15</v>
      </c>
      <c r="C288" s="33"/>
      <c r="D288" s="33"/>
      <c r="E288" s="33"/>
      <c r="F288" s="35"/>
    </row>
    <row r="289" spans="1:6" ht="15.75" hidden="1" x14ac:dyDescent="0.25">
      <c r="A289" s="166" t="s">
        <v>41</v>
      </c>
      <c r="B289" s="107" t="s">
        <v>42</v>
      </c>
      <c r="C289" s="33"/>
      <c r="D289" s="33"/>
      <c r="E289" s="33"/>
      <c r="F289" s="148"/>
    </row>
    <row r="290" spans="1:6" ht="15.75" hidden="1" x14ac:dyDescent="0.25">
      <c r="A290" s="167"/>
      <c r="B290" s="9" t="s">
        <v>48</v>
      </c>
      <c r="C290" s="29">
        <f>C291+C292</f>
        <v>8242.6</v>
      </c>
      <c r="D290" s="29">
        <f>D291+D292</f>
        <v>8059.6100000000006</v>
      </c>
      <c r="E290" s="29">
        <f>D290/C290*100</f>
        <v>97.77994807463665</v>
      </c>
      <c r="F290" s="35"/>
    </row>
    <row r="291" spans="1:6" ht="15.75" hidden="1" x14ac:dyDescent="0.25">
      <c r="A291" s="167"/>
      <c r="B291" s="2" t="s">
        <v>5</v>
      </c>
      <c r="C291" s="6">
        <v>7242.8</v>
      </c>
      <c r="D291" s="33">
        <v>7101.17</v>
      </c>
      <c r="E291" s="6">
        <f>D291/C291*100</f>
        <v>98.044540785331634</v>
      </c>
      <c r="F291" s="35"/>
    </row>
    <row r="292" spans="1:6" ht="15.75" hidden="1" x14ac:dyDescent="0.25">
      <c r="A292" s="167"/>
      <c r="B292" s="2" t="s">
        <v>6</v>
      </c>
      <c r="C292" s="6">
        <v>999.8</v>
      </c>
      <c r="D292" s="6">
        <v>958.44</v>
      </c>
      <c r="E292" s="6">
        <f>D292/C292*100</f>
        <v>95.863172634526919</v>
      </c>
      <c r="F292" s="35"/>
    </row>
    <row r="293" spans="1:6" ht="131.25" customHeight="1" x14ac:dyDescent="0.25">
      <c r="A293" s="166">
        <v>8</v>
      </c>
      <c r="B293" s="12" t="s">
        <v>171</v>
      </c>
      <c r="C293" s="33"/>
      <c r="D293" s="33"/>
      <c r="E293" s="33"/>
      <c r="F293" s="138" t="s">
        <v>188</v>
      </c>
    </row>
    <row r="294" spans="1:6" ht="15.75" x14ac:dyDescent="0.25">
      <c r="A294" s="167"/>
      <c r="B294" s="9" t="s">
        <v>9</v>
      </c>
      <c r="C294" s="29">
        <v>14256917</v>
      </c>
      <c r="D294" s="51">
        <v>14256917</v>
      </c>
      <c r="E294" s="29">
        <f>D294/C294*100</f>
        <v>100</v>
      </c>
      <c r="F294" s="33"/>
    </row>
    <row r="295" spans="1:6" ht="15.75" x14ac:dyDescent="0.25">
      <c r="A295" s="167"/>
      <c r="B295" s="25" t="s">
        <v>3</v>
      </c>
      <c r="C295" s="33">
        <v>1540504</v>
      </c>
      <c r="D295" s="33">
        <v>1540504</v>
      </c>
      <c r="E295" s="33">
        <v>100</v>
      </c>
      <c r="F295" s="33"/>
    </row>
    <row r="296" spans="1:6" ht="15.75" x14ac:dyDescent="0.25">
      <c r="A296" s="167"/>
      <c r="B296" s="25" t="s">
        <v>17</v>
      </c>
      <c r="C296" s="33">
        <v>12600313.1</v>
      </c>
      <c r="D296" s="33">
        <v>12600313.1</v>
      </c>
      <c r="E296" s="33">
        <v>100</v>
      </c>
      <c r="F296" s="33"/>
    </row>
    <row r="297" spans="1:6" ht="15.75" x14ac:dyDescent="0.25">
      <c r="A297" s="167"/>
      <c r="B297" s="2" t="s">
        <v>5</v>
      </c>
      <c r="C297" s="6">
        <f>C294-C295-C296</f>
        <v>116099.90000000037</v>
      </c>
      <c r="D297" s="6">
        <f>$C$297</f>
        <v>116099.90000000037</v>
      </c>
      <c r="E297" s="33">
        <v>100</v>
      </c>
      <c r="F297" s="33"/>
    </row>
    <row r="298" spans="1:6" ht="15.75" hidden="1" x14ac:dyDescent="0.25">
      <c r="A298" s="167"/>
      <c r="B298" s="2" t="s">
        <v>6</v>
      </c>
      <c r="C298" s="37">
        <f>C306+C313+C320</f>
        <v>13580.25</v>
      </c>
      <c r="D298" s="92">
        <f>D306+D313+D320</f>
        <v>13000.14</v>
      </c>
      <c r="E298" s="37">
        <f>D298/C298*100</f>
        <v>95.728281879935935</v>
      </c>
      <c r="F298" s="33"/>
    </row>
    <row r="299" spans="1:6" ht="15.75" hidden="1" x14ac:dyDescent="0.25">
      <c r="A299" s="168"/>
      <c r="B299" s="25" t="s">
        <v>15</v>
      </c>
      <c r="C299" s="33"/>
      <c r="D299" s="33"/>
      <c r="E299" s="33"/>
      <c r="F299" s="33"/>
    </row>
    <row r="300" spans="1:6" ht="16.5" hidden="1" thickBot="1" x14ac:dyDescent="0.3">
      <c r="A300" s="105"/>
      <c r="B300" s="171" t="s">
        <v>26</v>
      </c>
      <c r="C300" s="172"/>
      <c r="D300" s="172"/>
      <c r="E300" s="172"/>
      <c r="F300" s="173"/>
    </row>
    <row r="301" spans="1:6" ht="310.5" hidden="1" customHeight="1" x14ac:dyDescent="0.25">
      <c r="A301" s="166" t="s">
        <v>27</v>
      </c>
      <c r="B301" s="79" t="s">
        <v>69</v>
      </c>
      <c r="C301" s="33"/>
      <c r="D301" s="33"/>
      <c r="E301" s="33"/>
      <c r="F301" s="32" t="s">
        <v>128</v>
      </c>
    </row>
    <row r="302" spans="1:6" ht="15.75" hidden="1" x14ac:dyDescent="0.25">
      <c r="A302" s="167"/>
      <c r="B302" s="9" t="s">
        <v>48</v>
      </c>
      <c r="C302" s="51">
        <v>3980.25</v>
      </c>
      <c r="D302" s="51">
        <v>3400.34</v>
      </c>
      <c r="E302" s="51">
        <f>D302/C302*100</f>
        <v>85.430312166321215</v>
      </c>
      <c r="F302" s="2"/>
    </row>
    <row r="303" spans="1:6" ht="15.75" hidden="1" x14ac:dyDescent="0.25">
      <c r="A303" s="167"/>
      <c r="B303" s="25" t="s">
        <v>3</v>
      </c>
      <c r="C303" s="2"/>
      <c r="D303" s="2"/>
      <c r="E303" s="2"/>
      <c r="F303" s="2"/>
    </row>
    <row r="304" spans="1:6" ht="15.75" hidden="1" x14ac:dyDescent="0.25">
      <c r="A304" s="167"/>
      <c r="B304" s="25" t="s">
        <v>17</v>
      </c>
      <c r="C304" s="6"/>
      <c r="D304" s="6"/>
      <c r="E304" s="50"/>
      <c r="F304" s="2"/>
    </row>
    <row r="305" spans="1:6" ht="15.75" hidden="1" x14ac:dyDescent="0.25">
      <c r="A305" s="167"/>
      <c r="B305" s="2" t="s">
        <v>5</v>
      </c>
      <c r="C305" s="2"/>
      <c r="D305" s="2"/>
      <c r="E305" s="2"/>
      <c r="F305" s="2"/>
    </row>
    <row r="306" spans="1:6" ht="15.75" hidden="1" x14ac:dyDescent="0.25">
      <c r="A306" s="167"/>
      <c r="B306" s="2" t="s">
        <v>6</v>
      </c>
      <c r="C306" s="92">
        <v>3980.25</v>
      </c>
      <c r="D306" s="92">
        <v>3400.34</v>
      </c>
      <c r="E306" s="92">
        <f>D306/C306*100</f>
        <v>85.430312166321215</v>
      </c>
      <c r="F306" s="2"/>
    </row>
    <row r="307" spans="1:6" ht="15.75" hidden="1" x14ac:dyDescent="0.25">
      <c r="A307" s="200"/>
      <c r="B307" s="25" t="s">
        <v>15</v>
      </c>
      <c r="C307" s="6"/>
      <c r="D307" s="6"/>
      <c r="E307" s="6"/>
      <c r="F307" s="2"/>
    </row>
    <row r="308" spans="1:6" ht="170.25" hidden="1" customHeight="1" x14ac:dyDescent="0.25">
      <c r="A308" s="166" t="s">
        <v>30</v>
      </c>
      <c r="B308" s="58" t="s">
        <v>70</v>
      </c>
      <c r="C308" s="6"/>
      <c r="D308" s="6"/>
      <c r="E308" s="6"/>
      <c r="F308" s="32" t="s">
        <v>129</v>
      </c>
    </row>
    <row r="309" spans="1:6" ht="15.75" hidden="1" x14ac:dyDescent="0.25">
      <c r="A309" s="167"/>
      <c r="B309" s="9" t="s">
        <v>48</v>
      </c>
      <c r="C309" s="51">
        <v>9000</v>
      </c>
      <c r="D309" s="51">
        <v>8999.82</v>
      </c>
      <c r="E309" s="51">
        <f>D309/C309*100</f>
        <v>99.998000000000005</v>
      </c>
      <c r="F309" s="2"/>
    </row>
    <row r="310" spans="1:6" ht="15.75" hidden="1" x14ac:dyDescent="0.25">
      <c r="A310" s="167"/>
      <c r="B310" s="25" t="s">
        <v>3</v>
      </c>
      <c r="C310" s="6"/>
      <c r="D310" s="6"/>
      <c r="E310" s="6"/>
      <c r="F310" s="2"/>
    </row>
    <row r="311" spans="1:6" ht="15.75" hidden="1" x14ac:dyDescent="0.25">
      <c r="A311" s="167"/>
      <c r="B311" s="25" t="s">
        <v>17</v>
      </c>
      <c r="C311" s="6"/>
      <c r="D311" s="6"/>
      <c r="E311" s="6"/>
      <c r="F311" s="2"/>
    </row>
    <row r="312" spans="1:6" ht="15.75" hidden="1" x14ac:dyDescent="0.25">
      <c r="A312" s="167"/>
      <c r="B312" s="2" t="s">
        <v>5</v>
      </c>
      <c r="C312" s="6"/>
      <c r="D312" s="6"/>
      <c r="E312" s="6"/>
      <c r="F312" s="2"/>
    </row>
    <row r="313" spans="1:6" ht="15.75" hidden="1" x14ac:dyDescent="0.25">
      <c r="A313" s="167"/>
      <c r="B313" s="2" t="s">
        <v>6</v>
      </c>
      <c r="C313" s="52">
        <v>9000</v>
      </c>
      <c r="D313" s="52">
        <v>8999.82</v>
      </c>
      <c r="E313" s="52">
        <f>D313/C313*100</f>
        <v>99.998000000000005</v>
      </c>
      <c r="F313" s="2"/>
    </row>
    <row r="314" spans="1:6" ht="15.75" hidden="1" x14ac:dyDescent="0.25">
      <c r="A314" s="168"/>
      <c r="B314" s="25" t="s">
        <v>15</v>
      </c>
      <c r="C314" s="6"/>
      <c r="D314" s="6"/>
      <c r="E314" s="6"/>
      <c r="F314" s="2"/>
    </row>
    <row r="315" spans="1:6" ht="138.75" hidden="1" customHeight="1" x14ac:dyDescent="0.25">
      <c r="A315" s="179" t="s">
        <v>35</v>
      </c>
      <c r="B315" s="58" t="s">
        <v>71</v>
      </c>
      <c r="C315" s="6"/>
      <c r="D315" s="6"/>
      <c r="E315" s="6"/>
      <c r="F315" s="31" t="s">
        <v>130</v>
      </c>
    </row>
    <row r="316" spans="1:6" ht="15.75" hidden="1" x14ac:dyDescent="0.25">
      <c r="A316" s="180"/>
      <c r="B316" s="9" t="s">
        <v>48</v>
      </c>
      <c r="C316" s="8">
        <v>600</v>
      </c>
      <c r="D316" s="8">
        <v>599.98</v>
      </c>
      <c r="E316" s="29">
        <f>D316/C316*100</f>
        <v>99.99666666666667</v>
      </c>
      <c r="F316" s="2"/>
    </row>
    <row r="317" spans="1:6" ht="15.75" hidden="1" x14ac:dyDescent="0.25">
      <c r="A317" s="180"/>
      <c r="B317" s="25" t="s">
        <v>3</v>
      </c>
      <c r="C317" s="6"/>
      <c r="D317" s="6"/>
      <c r="E317" s="6"/>
      <c r="F317" s="2"/>
    </row>
    <row r="318" spans="1:6" ht="15.75" hidden="1" x14ac:dyDescent="0.25">
      <c r="A318" s="180"/>
      <c r="B318" s="25" t="s">
        <v>17</v>
      </c>
      <c r="C318" s="6"/>
      <c r="D318" s="6"/>
      <c r="E318" s="6"/>
      <c r="F318" s="2"/>
    </row>
    <row r="319" spans="1:6" ht="15.75" hidden="1" x14ac:dyDescent="0.25">
      <c r="A319" s="180"/>
      <c r="B319" s="2" t="s">
        <v>5</v>
      </c>
      <c r="C319" s="6"/>
      <c r="D319" s="6"/>
      <c r="E319" s="6"/>
      <c r="F319" s="2"/>
    </row>
    <row r="320" spans="1:6" ht="15.75" hidden="1" x14ac:dyDescent="0.25">
      <c r="A320" s="180"/>
      <c r="B320" s="2" t="s">
        <v>6</v>
      </c>
      <c r="C320" s="86">
        <v>600</v>
      </c>
      <c r="D320" s="86">
        <v>599.98</v>
      </c>
      <c r="E320" s="6">
        <f>D320/C320*100</f>
        <v>99.99666666666667</v>
      </c>
      <c r="F320" s="2"/>
    </row>
    <row r="321" spans="1:6" ht="15.75" hidden="1" x14ac:dyDescent="0.25">
      <c r="A321" s="181"/>
      <c r="B321" s="25" t="s">
        <v>15</v>
      </c>
      <c r="C321" s="6"/>
      <c r="D321" s="6"/>
      <c r="E321" s="6"/>
      <c r="F321" s="2"/>
    </row>
    <row r="322" spans="1:6" ht="260.25" customHeight="1" x14ac:dyDescent="0.25">
      <c r="A322" s="179">
        <v>9</v>
      </c>
      <c r="B322" s="5" t="s">
        <v>172</v>
      </c>
      <c r="C322" s="6"/>
      <c r="D322" s="6"/>
      <c r="E322" s="6"/>
      <c r="F322" s="32" t="s">
        <v>188</v>
      </c>
    </row>
    <row r="323" spans="1:6" ht="15.75" x14ac:dyDescent="0.25">
      <c r="A323" s="180"/>
      <c r="B323" s="9" t="s">
        <v>9</v>
      </c>
      <c r="C323" s="29">
        <v>175236.9</v>
      </c>
      <c r="D323" s="29">
        <v>175236.9</v>
      </c>
      <c r="E323" s="29">
        <f>D323/C323*100</f>
        <v>100</v>
      </c>
      <c r="F323" s="2"/>
    </row>
    <row r="324" spans="1:6" ht="15.75" x14ac:dyDescent="0.25">
      <c r="A324" s="180"/>
      <c r="B324" s="25" t="s">
        <v>3</v>
      </c>
      <c r="C324" s="6">
        <v>0</v>
      </c>
      <c r="D324" s="6">
        <v>0</v>
      </c>
      <c r="E324" s="6">
        <v>0</v>
      </c>
      <c r="F324" s="2"/>
    </row>
    <row r="325" spans="1:6" ht="15.75" x14ac:dyDescent="0.25">
      <c r="A325" s="180"/>
      <c r="B325" s="25" t="s">
        <v>17</v>
      </c>
      <c r="C325" s="6">
        <v>0</v>
      </c>
      <c r="D325" s="6">
        <v>0</v>
      </c>
      <c r="E325" s="6">
        <v>0</v>
      </c>
      <c r="F325" s="2"/>
    </row>
    <row r="326" spans="1:6" ht="15.75" x14ac:dyDescent="0.25">
      <c r="A326" s="180"/>
      <c r="B326" s="2" t="s">
        <v>5</v>
      </c>
      <c r="C326" s="6">
        <f t="shared" ref="C326:D326" si="5">C323</f>
        <v>175236.9</v>
      </c>
      <c r="D326" s="6">
        <f t="shared" si="5"/>
        <v>175236.9</v>
      </c>
      <c r="E326" s="6">
        <v>100</v>
      </c>
      <c r="F326" s="2"/>
    </row>
    <row r="327" spans="1:6" ht="15.75" hidden="1" x14ac:dyDescent="0.25">
      <c r="A327" s="180"/>
      <c r="B327" s="2" t="s">
        <v>6</v>
      </c>
      <c r="C327" s="6">
        <v>27297.4</v>
      </c>
      <c r="D327" s="6">
        <f>D335+D342+D349+D356+D363</f>
        <v>19308.690000000002</v>
      </c>
      <c r="E327" s="6">
        <f>D327/C327*100</f>
        <v>70.734538820547016</v>
      </c>
      <c r="F327" s="2"/>
    </row>
    <row r="328" spans="1:6" ht="15.75" hidden="1" x14ac:dyDescent="0.25">
      <c r="A328" s="181"/>
      <c r="B328" s="25" t="s">
        <v>15</v>
      </c>
      <c r="C328" s="6"/>
      <c r="D328" s="6"/>
      <c r="E328" s="6"/>
      <c r="F328" s="2"/>
    </row>
    <row r="329" spans="1:6" ht="15.75" hidden="1" x14ac:dyDescent="0.25">
      <c r="A329" s="109"/>
      <c r="B329" s="185" t="s">
        <v>26</v>
      </c>
      <c r="C329" s="186"/>
      <c r="D329" s="186"/>
      <c r="E329" s="186"/>
      <c r="F329" s="174"/>
    </row>
    <row r="330" spans="1:6" ht="114.75" hidden="1" x14ac:dyDescent="0.25">
      <c r="A330" s="179" t="s">
        <v>27</v>
      </c>
      <c r="B330" s="58" t="s">
        <v>72</v>
      </c>
      <c r="C330" s="111"/>
      <c r="D330" s="111"/>
      <c r="E330" s="111"/>
      <c r="F330" s="31" t="s">
        <v>121</v>
      </c>
    </row>
    <row r="331" spans="1:6" ht="15.75" hidden="1" x14ac:dyDescent="0.25">
      <c r="A331" s="180"/>
      <c r="B331" s="9" t="s">
        <v>48</v>
      </c>
      <c r="C331" s="29">
        <v>3423.8</v>
      </c>
      <c r="D331" s="29">
        <v>3423.8</v>
      </c>
      <c r="E331" s="29">
        <f>D331/C331*100</f>
        <v>100</v>
      </c>
      <c r="F331" s="111"/>
    </row>
    <row r="332" spans="1:6" ht="15.75" hidden="1" x14ac:dyDescent="0.25">
      <c r="A332" s="180"/>
      <c r="B332" s="25" t="s">
        <v>3</v>
      </c>
      <c r="C332" s="111"/>
      <c r="D332" s="111"/>
      <c r="E332" s="111"/>
      <c r="F332" s="111"/>
    </row>
    <row r="333" spans="1:6" ht="15.75" hidden="1" x14ac:dyDescent="0.25">
      <c r="A333" s="180"/>
      <c r="B333" s="25" t="s">
        <v>17</v>
      </c>
      <c r="C333" s="111"/>
      <c r="D333" s="111"/>
      <c r="E333" s="111"/>
      <c r="F333" s="111"/>
    </row>
    <row r="334" spans="1:6" ht="15.75" hidden="1" x14ac:dyDescent="0.25">
      <c r="A334" s="180"/>
      <c r="B334" s="2" t="s">
        <v>5</v>
      </c>
      <c r="C334" s="111"/>
      <c r="D334" s="111"/>
      <c r="E334" s="111"/>
      <c r="F334" s="111"/>
    </row>
    <row r="335" spans="1:6" ht="15.75" hidden="1" x14ac:dyDescent="0.25">
      <c r="A335" s="180"/>
      <c r="B335" s="2" t="s">
        <v>6</v>
      </c>
      <c r="C335" s="6">
        <v>3423.8</v>
      </c>
      <c r="D335" s="6">
        <v>3423.8</v>
      </c>
      <c r="E335" s="6">
        <f>D335/C335*100</f>
        <v>100</v>
      </c>
      <c r="F335" s="111"/>
    </row>
    <row r="336" spans="1:6" ht="15.75" hidden="1" x14ac:dyDescent="0.25">
      <c r="A336" s="181"/>
      <c r="B336" s="25" t="s">
        <v>15</v>
      </c>
      <c r="C336" s="6"/>
      <c r="D336" s="6"/>
      <c r="E336" s="6"/>
      <c r="F336" s="2"/>
    </row>
    <row r="337" spans="1:6" ht="114.75" hidden="1" x14ac:dyDescent="0.25">
      <c r="A337" s="179" t="s">
        <v>30</v>
      </c>
      <c r="B337" s="58" t="s">
        <v>73</v>
      </c>
      <c r="C337" s="6"/>
      <c r="D337" s="6"/>
      <c r="E337" s="6"/>
      <c r="F337" s="31" t="s">
        <v>122</v>
      </c>
    </row>
    <row r="338" spans="1:6" ht="15.75" hidden="1" x14ac:dyDescent="0.25">
      <c r="A338" s="180"/>
      <c r="B338" s="9" t="s">
        <v>48</v>
      </c>
      <c r="C338" s="29">
        <v>1520</v>
      </c>
      <c r="D338" s="29">
        <v>1520</v>
      </c>
      <c r="E338" s="29">
        <f>D338/C338*100</f>
        <v>100</v>
      </c>
      <c r="F338" s="2"/>
    </row>
    <row r="339" spans="1:6" ht="15.75" hidden="1" x14ac:dyDescent="0.25">
      <c r="A339" s="180"/>
      <c r="B339" s="25" t="s">
        <v>3</v>
      </c>
      <c r="C339" s="6"/>
      <c r="D339" s="6"/>
      <c r="E339" s="6"/>
      <c r="F339" s="2"/>
    </row>
    <row r="340" spans="1:6" ht="15.75" hidden="1" x14ac:dyDescent="0.25">
      <c r="A340" s="180"/>
      <c r="B340" s="25" t="s">
        <v>17</v>
      </c>
      <c r="C340" s="6"/>
      <c r="D340" s="6"/>
      <c r="E340" s="6"/>
      <c r="F340" s="2"/>
    </row>
    <row r="341" spans="1:6" ht="15.75" hidden="1" x14ac:dyDescent="0.25">
      <c r="A341" s="180"/>
      <c r="B341" s="2" t="s">
        <v>5</v>
      </c>
      <c r="C341" s="6"/>
      <c r="D341" s="6"/>
      <c r="E341" s="6"/>
      <c r="F341" s="2"/>
    </row>
    <row r="342" spans="1:6" ht="15.75" hidden="1" x14ac:dyDescent="0.25">
      <c r="A342" s="180"/>
      <c r="B342" s="2" t="s">
        <v>6</v>
      </c>
      <c r="C342" s="6">
        <v>1520</v>
      </c>
      <c r="D342" s="6">
        <v>1520</v>
      </c>
      <c r="E342" s="6">
        <f>D342/C342*100</f>
        <v>100</v>
      </c>
      <c r="F342" s="2"/>
    </row>
    <row r="343" spans="1:6" ht="15.75" hidden="1" x14ac:dyDescent="0.25">
      <c r="A343" s="181"/>
      <c r="B343" s="25" t="s">
        <v>15</v>
      </c>
      <c r="C343" s="6"/>
      <c r="D343" s="6"/>
      <c r="E343" s="6"/>
      <c r="F343" s="2"/>
    </row>
    <row r="344" spans="1:6" ht="249.75" hidden="1" customHeight="1" x14ac:dyDescent="0.25">
      <c r="A344" s="179" t="s">
        <v>35</v>
      </c>
      <c r="B344" s="58" t="s">
        <v>74</v>
      </c>
      <c r="C344" s="6"/>
      <c r="D344" s="6"/>
      <c r="E344" s="6"/>
      <c r="F344" s="152" t="s">
        <v>136</v>
      </c>
    </row>
    <row r="345" spans="1:6" ht="15.75" hidden="1" x14ac:dyDescent="0.25">
      <c r="A345" s="180"/>
      <c r="B345" s="9" t="s">
        <v>48</v>
      </c>
      <c r="C345" s="51">
        <v>16728.04</v>
      </c>
      <c r="D345" s="8">
        <v>14072.04</v>
      </c>
      <c r="E345" s="29">
        <f>D345/C345*100</f>
        <v>84.122467425950674</v>
      </c>
      <c r="F345" s="2"/>
    </row>
    <row r="346" spans="1:6" ht="15.75" hidden="1" x14ac:dyDescent="0.25">
      <c r="A346" s="180"/>
      <c r="B346" s="25" t="s">
        <v>3</v>
      </c>
      <c r="C346" s="6"/>
      <c r="D346" s="6"/>
      <c r="E346" s="6"/>
      <c r="F346" s="2"/>
    </row>
    <row r="347" spans="1:6" ht="15.75" hidden="1" x14ac:dyDescent="0.25">
      <c r="A347" s="180"/>
      <c r="B347" s="25" t="s">
        <v>17</v>
      </c>
      <c r="C347" s="6"/>
      <c r="D347" s="6"/>
      <c r="E347" s="6"/>
      <c r="F347" s="2"/>
    </row>
    <row r="348" spans="1:6" ht="15.75" hidden="1" x14ac:dyDescent="0.25">
      <c r="A348" s="180"/>
      <c r="B348" s="2" t="s">
        <v>5</v>
      </c>
      <c r="C348" s="6"/>
      <c r="D348" s="6"/>
      <c r="E348" s="6"/>
      <c r="F348" s="2"/>
    </row>
    <row r="349" spans="1:6" ht="15.75" hidden="1" x14ac:dyDescent="0.25">
      <c r="A349" s="180"/>
      <c r="B349" s="2" t="s">
        <v>6</v>
      </c>
      <c r="C349" s="86">
        <v>16728.04</v>
      </c>
      <c r="D349" s="86">
        <v>14072.04</v>
      </c>
      <c r="E349" s="6">
        <f>D349/C349*100</f>
        <v>84.122467425950674</v>
      </c>
      <c r="F349" s="2"/>
    </row>
    <row r="350" spans="1:6" ht="15.75" hidden="1" x14ac:dyDescent="0.25">
      <c r="A350" s="181"/>
      <c r="B350" s="25" t="s">
        <v>15</v>
      </c>
      <c r="C350" s="6"/>
      <c r="D350" s="6"/>
      <c r="E350" s="6"/>
      <c r="F350" s="2"/>
    </row>
    <row r="351" spans="1:6" ht="181.5" hidden="1" customHeight="1" x14ac:dyDescent="0.25">
      <c r="A351" s="179" t="s">
        <v>38</v>
      </c>
      <c r="B351" s="58" t="s">
        <v>75</v>
      </c>
      <c r="C351" s="6"/>
      <c r="D351" s="6"/>
      <c r="E351" s="6"/>
      <c r="F351" s="151" t="s">
        <v>123</v>
      </c>
    </row>
    <row r="352" spans="1:6" ht="15.75" hidden="1" x14ac:dyDescent="0.25">
      <c r="A352" s="180"/>
      <c r="B352" s="9" t="s">
        <v>48</v>
      </c>
      <c r="C352" s="8">
        <v>400</v>
      </c>
      <c r="D352" s="8">
        <v>49.99</v>
      </c>
      <c r="E352" s="29">
        <f>D352/C352*100</f>
        <v>12.4975</v>
      </c>
      <c r="F352" s="2"/>
    </row>
    <row r="353" spans="1:6" ht="15.75" hidden="1" x14ac:dyDescent="0.25">
      <c r="A353" s="180"/>
      <c r="B353" s="25" t="s">
        <v>3</v>
      </c>
      <c r="C353" s="6"/>
      <c r="D353" s="6"/>
      <c r="E353" s="6"/>
      <c r="F353" s="2"/>
    </row>
    <row r="354" spans="1:6" ht="15.75" hidden="1" x14ac:dyDescent="0.25">
      <c r="A354" s="180"/>
      <c r="B354" s="25" t="s">
        <v>17</v>
      </c>
      <c r="C354" s="6">
        <v>0</v>
      </c>
      <c r="D354" s="6">
        <v>0</v>
      </c>
      <c r="E354" s="6">
        <v>0</v>
      </c>
      <c r="F354" s="2"/>
    </row>
    <row r="355" spans="1:6" ht="15.75" hidden="1" x14ac:dyDescent="0.25">
      <c r="A355" s="180"/>
      <c r="B355" s="2" t="s">
        <v>5</v>
      </c>
      <c r="C355" s="6"/>
      <c r="D355" s="6"/>
      <c r="E355" s="6"/>
      <c r="F355" s="2"/>
    </row>
    <row r="356" spans="1:6" ht="15.75" hidden="1" x14ac:dyDescent="0.25">
      <c r="A356" s="180"/>
      <c r="B356" s="2" t="s">
        <v>6</v>
      </c>
      <c r="C356" s="86">
        <v>400</v>
      </c>
      <c r="D356" s="86">
        <v>49.99</v>
      </c>
      <c r="E356" s="6">
        <f>D356/C356*100</f>
        <v>12.4975</v>
      </c>
      <c r="F356" s="2"/>
    </row>
    <row r="357" spans="1:6" ht="15.75" hidden="1" x14ac:dyDescent="0.25">
      <c r="A357" s="181"/>
      <c r="B357" s="25" t="s">
        <v>15</v>
      </c>
      <c r="C357" s="6"/>
      <c r="D357" s="6"/>
      <c r="E357" s="6"/>
      <c r="F357" s="2"/>
    </row>
    <row r="358" spans="1:6" ht="168" hidden="1" customHeight="1" x14ac:dyDescent="0.25">
      <c r="A358" s="179" t="s">
        <v>41</v>
      </c>
      <c r="B358" s="58" t="s">
        <v>76</v>
      </c>
      <c r="C358" s="6"/>
      <c r="D358" s="6"/>
      <c r="E358" s="6"/>
      <c r="F358" s="138" t="s">
        <v>124</v>
      </c>
    </row>
    <row r="359" spans="1:6" ht="15.75" hidden="1" x14ac:dyDescent="0.25">
      <c r="A359" s="180"/>
      <c r="B359" s="9" t="s">
        <v>77</v>
      </c>
      <c r="C359" s="29">
        <f>C362+C363</f>
        <v>399</v>
      </c>
      <c r="D359" s="29">
        <f>D362+D363</f>
        <v>242.86</v>
      </c>
      <c r="E359" s="29">
        <f>D359/C359*100</f>
        <v>60.867167919799506</v>
      </c>
      <c r="F359" s="2"/>
    </row>
    <row r="360" spans="1:6" ht="15.75" hidden="1" x14ac:dyDescent="0.25">
      <c r="A360" s="180"/>
      <c r="B360" s="25" t="s">
        <v>3</v>
      </c>
      <c r="C360" s="6"/>
      <c r="D360" s="6"/>
      <c r="E360" s="6"/>
      <c r="F360" s="2"/>
    </row>
    <row r="361" spans="1:6" ht="15.75" hidden="1" x14ac:dyDescent="0.25">
      <c r="A361" s="180"/>
      <c r="B361" s="25" t="s">
        <v>17</v>
      </c>
      <c r="C361" s="6"/>
      <c r="D361" s="6"/>
      <c r="E361" s="6"/>
      <c r="F361" s="2"/>
    </row>
    <row r="362" spans="1:6" ht="15.75" hidden="1" x14ac:dyDescent="0.25">
      <c r="A362" s="180"/>
      <c r="B362" s="2" t="s">
        <v>5</v>
      </c>
      <c r="C362" s="6">
        <v>0</v>
      </c>
      <c r="D362" s="6">
        <v>0</v>
      </c>
      <c r="E362" s="6"/>
      <c r="F362" s="2"/>
    </row>
    <row r="363" spans="1:6" ht="15.75" hidden="1" x14ac:dyDescent="0.25">
      <c r="A363" s="180"/>
      <c r="B363" s="2" t="s">
        <v>6</v>
      </c>
      <c r="C363" s="6">
        <v>399</v>
      </c>
      <c r="D363" s="6">
        <v>242.86</v>
      </c>
      <c r="E363" s="6">
        <f>D363/C363*100</f>
        <v>60.867167919799506</v>
      </c>
      <c r="F363" s="2"/>
    </row>
    <row r="364" spans="1:6" ht="15.75" hidden="1" x14ac:dyDescent="0.25">
      <c r="A364" s="181"/>
      <c r="B364" s="25" t="s">
        <v>15</v>
      </c>
      <c r="C364" s="6"/>
      <c r="D364" s="6"/>
      <c r="E364" s="6"/>
      <c r="F364" s="2"/>
    </row>
    <row r="365" spans="1:6" ht="15.75" hidden="1" x14ac:dyDescent="0.25">
      <c r="A365" s="108"/>
      <c r="B365" s="27" t="s">
        <v>100</v>
      </c>
      <c r="C365" s="2"/>
      <c r="D365" s="2"/>
      <c r="E365" s="2"/>
      <c r="F365" s="2"/>
    </row>
    <row r="366" spans="1:6" ht="217.5" customHeight="1" x14ac:dyDescent="0.25">
      <c r="A366" s="166">
        <v>10</v>
      </c>
      <c r="B366" s="12" t="s">
        <v>173</v>
      </c>
      <c r="C366" s="2"/>
      <c r="D366" s="2"/>
      <c r="E366" s="2"/>
      <c r="F366" s="32" t="s">
        <v>188</v>
      </c>
    </row>
    <row r="367" spans="1:6" ht="15.75" x14ac:dyDescent="0.25">
      <c r="A367" s="167"/>
      <c r="B367" s="9" t="s">
        <v>9</v>
      </c>
      <c r="C367" s="29">
        <v>21788600</v>
      </c>
      <c r="D367" s="29">
        <v>21788600</v>
      </c>
      <c r="E367" s="29">
        <f>D367/C367*100</f>
        <v>100</v>
      </c>
      <c r="F367" s="2"/>
    </row>
    <row r="368" spans="1:6" ht="15.75" x14ac:dyDescent="0.25">
      <c r="A368" s="167"/>
      <c r="B368" s="25" t="s">
        <v>3</v>
      </c>
      <c r="C368" s="2">
        <v>0</v>
      </c>
      <c r="D368" s="2">
        <v>0</v>
      </c>
      <c r="E368" s="6">
        <v>0</v>
      </c>
      <c r="F368" s="2"/>
    </row>
    <row r="369" spans="1:6" ht="15.75" x14ac:dyDescent="0.25">
      <c r="A369" s="167"/>
      <c r="B369" s="25" t="s">
        <v>17</v>
      </c>
      <c r="C369" s="86">
        <v>21074500</v>
      </c>
      <c r="D369" s="86">
        <v>21074500</v>
      </c>
      <c r="E369" s="6">
        <v>100</v>
      </c>
      <c r="F369" s="2"/>
    </row>
    <row r="370" spans="1:6" ht="25.5" customHeight="1" x14ac:dyDescent="0.25">
      <c r="A370" s="167"/>
      <c r="B370" s="2" t="s">
        <v>5</v>
      </c>
      <c r="C370" s="6">
        <f>C367-C369</f>
        <v>714100</v>
      </c>
      <c r="D370" s="6">
        <f>D367-D369</f>
        <v>714100</v>
      </c>
      <c r="E370" s="6">
        <f>D370/C370*100</f>
        <v>100</v>
      </c>
      <c r="F370" s="2"/>
    </row>
    <row r="371" spans="1:6" ht="15.75" hidden="1" x14ac:dyDescent="0.25">
      <c r="A371" s="167"/>
      <c r="B371" s="2" t="s">
        <v>6</v>
      </c>
      <c r="C371" s="2"/>
      <c r="D371" s="2"/>
      <c r="E371" s="6"/>
      <c r="F371" s="2"/>
    </row>
    <row r="372" spans="1:6" ht="31.5" hidden="1" x14ac:dyDescent="0.25">
      <c r="A372" s="168"/>
      <c r="B372" s="91" t="s">
        <v>19</v>
      </c>
      <c r="C372" s="74">
        <v>700</v>
      </c>
      <c r="D372" s="74">
        <v>0</v>
      </c>
      <c r="E372" s="74">
        <f>D372/C372*100</f>
        <v>0</v>
      </c>
      <c r="F372" s="63"/>
    </row>
    <row r="373" spans="1:6" ht="15.75" hidden="1" x14ac:dyDescent="0.25">
      <c r="A373" s="133"/>
      <c r="B373" s="175" t="s">
        <v>26</v>
      </c>
      <c r="C373" s="176"/>
      <c r="D373" s="176"/>
      <c r="E373" s="176"/>
      <c r="F373" s="177"/>
    </row>
    <row r="374" spans="1:6" ht="166.5" hidden="1" x14ac:dyDescent="0.25">
      <c r="A374" s="166" t="s">
        <v>27</v>
      </c>
      <c r="B374" s="113" t="s">
        <v>78</v>
      </c>
      <c r="C374" s="96"/>
      <c r="D374" s="96"/>
      <c r="E374" s="96"/>
      <c r="F374" s="132" t="s">
        <v>111</v>
      </c>
    </row>
    <row r="375" spans="1:6" ht="15.75" hidden="1" x14ac:dyDescent="0.25">
      <c r="A375" s="169"/>
      <c r="B375" s="9" t="s">
        <v>48</v>
      </c>
      <c r="C375" s="29">
        <f>C376+C377+C378+C379+C380</f>
        <v>2127.4</v>
      </c>
      <c r="D375" s="29">
        <f>D376+D377+D378+D379+D380</f>
        <v>1311.3</v>
      </c>
      <c r="E375" s="29">
        <f>D375/C375*100</f>
        <v>61.638619911629213</v>
      </c>
      <c r="F375" s="2"/>
    </row>
    <row r="376" spans="1:6" ht="15.75" hidden="1" x14ac:dyDescent="0.25">
      <c r="A376" s="169"/>
      <c r="B376" s="25" t="s">
        <v>3</v>
      </c>
      <c r="C376" s="2">
        <v>1427.4</v>
      </c>
      <c r="D376" s="2">
        <v>1311.3</v>
      </c>
      <c r="E376" s="6">
        <f>D376/C376*100</f>
        <v>91.866330390920552</v>
      </c>
      <c r="F376" s="2"/>
    </row>
    <row r="377" spans="1:6" ht="15.75" hidden="1" x14ac:dyDescent="0.25">
      <c r="A377" s="169"/>
      <c r="B377" s="25" t="s">
        <v>17</v>
      </c>
      <c r="C377" s="2"/>
      <c r="D377" s="2"/>
      <c r="E377" s="6"/>
      <c r="F377" s="2"/>
    </row>
    <row r="378" spans="1:6" ht="15.75" hidden="1" x14ac:dyDescent="0.25">
      <c r="A378" s="169"/>
      <c r="B378" s="2" t="s">
        <v>5</v>
      </c>
      <c r="C378" s="6"/>
      <c r="D378" s="6"/>
      <c r="E378" s="6"/>
      <c r="F378" s="2"/>
    </row>
    <row r="379" spans="1:6" ht="15.75" hidden="1" x14ac:dyDescent="0.25">
      <c r="A379" s="169"/>
      <c r="B379" s="2" t="s">
        <v>6</v>
      </c>
      <c r="C379" s="2"/>
      <c r="D379" s="2"/>
      <c r="E379" s="6"/>
      <c r="F379" s="2"/>
    </row>
    <row r="380" spans="1:6" ht="31.5" hidden="1" x14ac:dyDescent="0.25">
      <c r="A380" s="170"/>
      <c r="B380" s="25" t="s">
        <v>19</v>
      </c>
      <c r="C380" s="6">
        <v>700</v>
      </c>
      <c r="D380" s="6">
        <v>0</v>
      </c>
      <c r="E380" s="6">
        <f>D380/C380*100</f>
        <v>0</v>
      </c>
      <c r="F380" s="2"/>
    </row>
    <row r="381" spans="1:6" ht="31.5" hidden="1" x14ac:dyDescent="0.25">
      <c r="A381" s="2"/>
      <c r="B381" s="28" t="s">
        <v>101</v>
      </c>
      <c r="C381" s="2"/>
      <c r="D381" s="2"/>
      <c r="E381" s="2"/>
      <c r="F381" s="2"/>
    </row>
    <row r="382" spans="1:6" ht="266.25" customHeight="1" x14ac:dyDescent="0.25">
      <c r="A382" s="166">
        <v>11</v>
      </c>
      <c r="B382" s="5" t="s">
        <v>174</v>
      </c>
      <c r="C382" s="2"/>
      <c r="D382" s="2"/>
      <c r="E382" s="2"/>
      <c r="F382" s="163" t="s">
        <v>188</v>
      </c>
    </row>
    <row r="383" spans="1:6" ht="15.75" x14ac:dyDescent="0.25">
      <c r="A383" s="167"/>
      <c r="B383" s="9" t="s">
        <v>9</v>
      </c>
      <c r="C383" s="29">
        <v>4228353.68</v>
      </c>
      <c r="D383" s="29">
        <v>4228353.68</v>
      </c>
      <c r="E383" s="29">
        <v>100</v>
      </c>
      <c r="F383" s="2"/>
    </row>
    <row r="384" spans="1:6" ht="15.75" x14ac:dyDescent="0.25">
      <c r="A384" s="167"/>
      <c r="B384" s="25" t="s">
        <v>3</v>
      </c>
      <c r="C384" s="6">
        <v>0</v>
      </c>
      <c r="D384" s="6">
        <v>0</v>
      </c>
      <c r="E384" s="6">
        <v>0</v>
      </c>
      <c r="F384" s="2"/>
    </row>
    <row r="385" spans="1:6" ht="15.75" x14ac:dyDescent="0.25">
      <c r="A385" s="167"/>
      <c r="B385" s="25" t="s">
        <v>17</v>
      </c>
      <c r="C385" s="6">
        <v>0</v>
      </c>
      <c r="D385" s="6">
        <v>0</v>
      </c>
      <c r="E385" s="6">
        <v>0</v>
      </c>
      <c r="F385" s="2"/>
    </row>
    <row r="386" spans="1:6" ht="15.75" x14ac:dyDescent="0.25">
      <c r="A386" s="167"/>
      <c r="B386" s="2" t="s">
        <v>5</v>
      </c>
      <c r="C386" s="6">
        <f t="shared" ref="C386:E386" si="6">C383</f>
        <v>4228353.68</v>
      </c>
      <c r="D386" s="6">
        <f t="shared" si="6"/>
        <v>4228353.68</v>
      </c>
      <c r="E386" s="6">
        <f t="shared" si="6"/>
        <v>100</v>
      </c>
      <c r="F386" s="2"/>
    </row>
    <row r="387" spans="1:6" ht="15.75" hidden="1" x14ac:dyDescent="0.25">
      <c r="A387" s="167"/>
      <c r="B387" s="2" t="s">
        <v>6</v>
      </c>
      <c r="C387" s="2"/>
      <c r="D387" s="2"/>
      <c r="E387" s="2"/>
      <c r="F387" s="2"/>
    </row>
    <row r="388" spans="1:6" ht="15.75" hidden="1" x14ac:dyDescent="0.25">
      <c r="A388" s="168"/>
      <c r="B388" s="25" t="s">
        <v>15</v>
      </c>
      <c r="C388" s="2"/>
      <c r="D388" s="2"/>
      <c r="E388" s="2"/>
      <c r="F388" s="2"/>
    </row>
    <row r="389" spans="1:6" ht="31.5" hidden="1" x14ac:dyDescent="0.25">
      <c r="A389" s="2"/>
      <c r="B389" s="28" t="s">
        <v>23</v>
      </c>
      <c r="C389" s="2"/>
      <c r="D389" s="2"/>
      <c r="E389" s="2"/>
      <c r="F389" s="2"/>
    </row>
    <row r="390" spans="1:6" ht="311.25" customHeight="1" x14ac:dyDescent="0.25">
      <c r="A390" s="166">
        <v>12</v>
      </c>
      <c r="B390" s="5" t="s">
        <v>175</v>
      </c>
      <c r="C390" s="2"/>
      <c r="D390" s="2"/>
      <c r="E390" s="2"/>
      <c r="F390" s="32" t="s">
        <v>188</v>
      </c>
    </row>
    <row r="391" spans="1:6" ht="15.75" x14ac:dyDescent="0.25">
      <c r="A391" s="167"/>
      <c r="B391" s="9" t="s">
        <v>9</v>
      </c>
      <c r="C391" s="29">
        <v>98960.99</v>
      </c>
      <c r="D391" s="29">
        <v>98960.99</v>
      </c>
      <c r="E391" s="29">
        <f>D391/C391*100</f>
        <v>100</v>
      </c>
      <c r="F391" s="2"/>
    </row>
    <row r="392" spans="1:6" ht="15.75" x14ac:dyDescent="0.25">
      <c r="A392" s="167"/>
      <c r="B392" s="25" t="s">
        <v>3</v>
      </c>
      <c r="C392" s="34">
        <v>0</v>
      </c>
      <c r="D392" s="34">
        <v>0</v>
      </c>
      <c r="E392" s="34">
        <v>0</v>
      </c>
      <c r="F392" s="2"/>
    </row>
    <row r="393" spans="1:6" ht="15.75" x14ac:dyDescent="0.25">
      <c r="A393" s="167"/>
      <c r="B393" s="25" t="s">
        <v>17</v>
      </c>
      <c r="C393" s="11">
        <v>0</v>
      </c>
      <c r="D393" s="11">
        <v>0</v>
      </c>
      <c r="E393" s="11">
        <v>0</v>
      </c>
      <c r="F393" s="2"/>
    </row>
    <row r="394" spans="1:6" ht="15.75" x14ac:dyDescent="0.25">
      <c r="A394" s="167"/>
      <c r="B394" s="2" t="s">
        <v>5</v>
      </c>
      <c r="C394" s="6">
        <f t="shared" ref="C394:E394" si="7">C391</f>
        <v>98960.99</v>
      </c>
      <c r="D394" s="6">
        <f t="shared" si="7"/>
        <v>98960.99</v>
      </c>
      <c r="E394" s="6">
        <f t="shared" si="7"/>
        <v>100</v>
      </c>
      <c r="F394" s="2"/>
    </row>
    <row r="395" spans="1:6" ht="15.75" hidden="1" x14ac:dyDescent="0.25">
      <c r="A395" s="167"/>
      <c r="B395" s="2" t="s">
        <v>6</v>
      </c>
      <c r="C395" s="86">
        <v>290.10000000000002</v>
      </c>
      <c r="D395" s="6">
        <v>100.43</v>
      </c>
      <c r="E395" s="6">
        <f>D395/C395*100</f>
        <v>34.619096863150638</v>
      </c>
      <c r="F395" s="2"/>
    </row>
    <row r="396" spans="1:6" ht="15.75" hidden="1" x14ac:dyDescent="0.25">
      <c r="A396" s="168"/>
      <c r="B396" s="25" t="s">
        <v>15</v>
      </c>
      <c r="C396" s="2"/>
      <c r="D396" s="2"/>
      <c r="E396" s="2"/>
      <c r="F396" s="2"/>
    </row>
    <row r="397" spans="1:6" ht="16.5" hidden="1" thickBot="1" x14ac:dyDescent="0.3">
      <c r="A397" s="110"/>
      <c r="B397" s="171" t="s">
        <v>85</v>
      </c>
      <c r="C397" s="172"/>
      <c r="D397" s="172"/>
      <c r="E397" s="172"/>
      <c r="F397" s="173"/>
    </row>
    <row r="398" spans="1:6" ht="154.5" hidden="1" customHeight="1" x14ac:dyDescent="0.25">
      <c r="A398" s="166" t="s">
        <v>27</v>
      </c>
      <c r="B398" s="100" t="s">
        <v>79</v>
      </c>
      <c r="C398" s="96"/>
      <c r="D398" s="96"/>
      <c r="E398" s="96"/>
      <c r="F398" s="150" t="s">
        <v>155</v>
      </c>
    </row>
    <row r="399" spans="1:6" ht="15.75" hidden="1" x14ac:dyDescent="0.25">
      <c r="A399" s="167"/>
      <c r="B399" s="115" t="s">
        <v>81</v>
      </c>
      <c r="C399" s="8">
        <f>C400+C401</f>
        <v>4385.6000000000004</v>
      </c>
      <c r="D399" s="8">
        <f>D400+D401</f>
        <v>4270.2999999999993</v>
      </c>
      <c r="E399" s="29">
        <f>D399/C399*100</f>
        <v>97.370941262313011</v>
      </c>
      <c r="F399" s="2"/>
    </row>
    <row r="400" spans="1:6" ht="15.75" hidden="1" x14ac:dyDescent="0.25">
      <c r="A400" s="168"/>
      <c r="B400" s="114" t="s">
        <v>5</v>
      </c>
      <c r="C400" s="36">
        <v>4215.6000000000004</v>
      </c>
      <c r="D400" s="36">
        <v>4173.8999999999996</v>
      </c>
      <c r="E400" s="37">
        <f>D400/C400*100</f>
        <v>99.010816965556486</v>
      </c>
      <c r="F400" s="2"/>
    </row>
    <row r="401" spans="1:6" ht="14.25" hidden="1" customHeight="1" x14ac:dyDescent="0.25">
      <c r="A401" s="145"/>
      <c r="B401" s="114" t="s">
        <v>6</v>
      </c>
      <c r="C401" s="36">
        <v>170</v>
      </c>
      <c r="D401" s="36">
        <v>96.4</v>
      </c>
      <c r="E401" s="37">
        <f>D401/C401*100</f>
        <v>56.705882352941181</v>
      </c>
      <c r="F401" s="2"/>
    </row>
    <row r="402" spans="1:6" ht="372.75" hidden="1" customHeight="1" x14ac:dyDescent="0.25">
      <c r="A402" s="166" t="s">
        <v>30</v>
      </c>
      <c r="B402" s="58" t="s">
        <v>80</v>
      </c>
      <c r="C402" s="36"/>
      <c r="D402" s="36"/>
      <c r="E402" s="37"/>
      <c r="F402" s="32" t="s">
        <v>156</v>
      </c>
    </row>
    <row r="403" spans="1:6" ht="15.75" hidden="1" x14ac:dyDescent="0.25">
      <c r="A403" s="167"/>
      <c r="B403" s="115" t="s">
        <v>82</v>
      </c>
      <c r="C403" s="8">
        <f>C404+C405</f>
        <v>2728</v>
      </c>
      <c r="D403" s="8">
        <f>D404+D405</f>
        <v>1306.6299999999999</v>
      </c>
      <c r="E403" s="29">
        <f>D403/C403*100</f>
        <v>47.896994134897355</v>
      </c>
      <c r="F403" s="2"/>
    </row>
    <row r="404" spans="1:6" ht="15.75" hidden="1" x14ac:dyDescent="0.25">
      <c r="A404" s="167"/>
      <c r="B404" s="114" t="s">
        <v>5</v>
      </c>
      <c r="C404" s="36">
        <v>2607.9</v>
      </c>
      <c r="D404" s="36">
        <v>1302.5999999999999</v>
      </c>
      <c r="E404" s="37">
        <f>D404/C404*100</f>
        <v>49.948234211434482</v>
      </c>
      <c r="F404" s="2"/>
    </row>
    <row r="405" spans="1:6" ht="18.75" hidden="1" customHeight="1" x14ac:dyDescent="0.25">
      <c r="A405" s="168"/>
      <c r="B405" s="114" t="s">
        <v>6</v>
      </c>
      <c r="C405" s="36">
        <v>120.1</v>
      </c>
      <c r="D405" s="36">
        <v>4.03</v>
      </c>
      <c r="E405" s="37">
        <f>D405/C405*100</f>
        <v>3.3555370524562864</v>
      </c>
      <c r="F405" s="2"/>
    </row>
    <row r="406" spans="1:6" ht="38.25" hidden="1" x14ac:dyDescent="0.25">
      <c r="A406" s="166" t="s">
        <v>35</v>
      </c>
      <c r="B406" s="58" t="s">
        <v>42</v>
      </c>
      <c r="C406" s="36"/>
      <c r="D406" s="36"/>
      <c r="E406" s="37"/>
      <c r="F406" s="32" t="s">
        <v>84</v>
      </c>
    </row>
    <row r="407" spans="1:6" ht="15.75" hidden="1" x14ac:dyDescent="0.25">
      <c r="A407" s="167"/>
      <c r="B407" s="115" t="s">
        <v>83</v>
      </c>
      <c r="C407" s="8">
        <f>C408+C409</f>
        <v>5035.8</v>
      </c>
      <c r="D407" s="29">
        <f>D408+D409</f>
        <v>4816.6000000000004</v>
      </c>
      <c r="E407" s="19">
        <f>D407/C407*100</f>
        <v>95.64716628936813</v>
      </c>
      <c r="F407" s="2"/>
    </row>
    <row r="408" spans="1:6" ht="15.75" hidden="1" x14ac:dyDescent="0.25">
      <c r="A408" s="167"/>
      <c r="B408" s="114" t="s">
        <v>5</v>
      </c>
      <c r="C408" s="36">
        <v>5035.8</v>
      </c>
      <c r="D408" s="37">
        <v>4816.6000000000004</v>
      </c>
      <c r="E408" s="37">
        <f>D408/C408*100</f>
        <v>95.64716628936813</v>
      </c>
      <c r="F408" s="2"/>
    </row>
    <row r="409" spans="1:6" ht="13.5" hidden="1" customHeight="1" x14ac:dyDescent="0.25">
      <c r="A409" s="168"/>
      <c r="B409" s="114" t="s">
        <v>6</v>
      </c>
      <c r="C409" s="36">
        <v>0</v>
      </c>
      <c r="D409" s="37">
        <v>0</v>
      </c>
      <c r="E409" s="37"/>
      <c r="F409" s="2"/>
    </row>
    <row r="410" spans="1:6" ht="47.25" hidden="1" x14ac:dyDescent="0.25">
      <c r="A410" s="110"/>
      <c r="B410" s="116" t="s">
        <v>86</v>
      </c>
      <c r="C410" s="36"/>
      <c r="D410" s="37"/>
      <c r="E410" s="37"/>
      <c r="F410" s="2"/>
    </row>
    <row r="411" spans="1:6" ht="351" customHeight="1" x14ac:dyDescent="0.25">
      <c r="A411" s="166">
        <v>13</v>
      </c>
      <c r="B411" s="5" t="s">
        <v>176</v>
      </c>
      <c r="C411" s="2"/>
      <c r="D411" s="2"/>
      <c r="E411" s="2"/>
      <c r="F411" s="142" t="s">
        <v>197</v>
      </c>
    </row>
    <row r="412" spans="1:6" ht="15.75" x14ac:dyDescent="0.25">
      <c r="A412" s="167"/>
      <c r="B412" s="9" t="s">
        <v>9</v>
      </c>
      <c r="C412" s="29">
        <v>90775888.319999993</v>
      </c>
      <c r="D412" s="29">
        <v>86894967.950000003</v>
      </c>
      <c r="E412" s="29">
        <f>D412/C412*100</f>
        <v>95.724723335871857</v>
      </c>
      <c r="F412" s="2"/>
    </row>
    <row r="413" spans="1:6" ht="15.75" x14ac:dyDescent="0.25">
      <c r="A413" s="167"/>
      <c r="B413" s="25" t="s">
        <v>3</v>
      </c>
      <c r="C413" s="2">
        <v>49728618.82</v>
      </c>
      <c r="D413" s="2">
        <v>49728618.82</v>
      </c>
      <c r="E413" s="217">
        <f>D413/C413*100</f>
        <v>100</v>
      </c>
      <c r="F413" s="2"/>
    </row>
    <row r="414" spans="1:6" ht="15.75" x14ac:dyDescent="0.25">
      <c r="A414" s="167"/>
      <c r="B414" s="25" t="s">
        <v>17</v>
      </c>
      <c r="C414" s="2">
        <v>5182900</v>
      </c>
      <c r="D414" s="2">
        <v>1329490</v>
      </c>
      <c r="E414" s="217">
        <f>D414/C414*100</f>
        <v>25.651469254664377</v>
      </c>
      <c r="F414" s="2"/>
    </row>
    <row r="415" spans="1:6" ht="16.5" thickBot="1" x14ac:dyDescent="0.3">
      <c r="A415" s="167"/>
      <c r="B415" s="2" t="s">
        <v>5</v>
      </c>
      <c r="C415" s="6">
        <f>C412-C413-C414</f>
        <v>35864369.499999993</v>
      </c>
      <c r="D415" s="6">
        <f>D412-D413-D414</f>
        <v>35836859.130000003</v>
      </c>
      <c r="E415" s="6">
        <f>D415/C415*100</f>
        <v>99.923293312043342</v>
      </c>
      <c r="F415" s="2"/>
    </row>
    <row r="416" spans="1:6" ht="15.75" hidden="1" x14ac:dyDescent="0.25">
      <c r="A416" s="167"/>
      <c r="B416" s="2" t="s">
        <v>6</v>
      </c>
      <c r="C416" s="6">
        <f>C424+C431+C438+C445+C452</f>
        <v>0</v>
      </c>
      <c r="D416" s="6">
        <f>D424+D431+D438+D445+D452</f>
        <v>0</v>
      </c>
      <c r="E416" s="86"/>
      <c r="F416" s="2"/>
    </row>
    <row r="417" spans="1:6" ht="16.5" hidden="1" thickBot="1" x14ac:dyDescent="0.3">
      <c r="A417" s="168"/>
      <c r="B417" s="25" t="s">
        <v>15</v>
      </c>
      <c r="C417" s="2"/>
      <c r="D417" s="2"/>
      <c r="E417" s="2"/>
      <c r="F417" s="2"/>
    </row>
    <row r="418" spans="1:6" ht="16.5" thickBot="1" x14ac:dyDescent="0.3">
      <c r="A418" s="110"/>
      <c r="B418" s="171" t="s">
        <v>87</v>
      </c>
      <c r="C418" s="172"/>
      <c r="D418" s="172"/>
      <c r="E418" s="172"/>
      <c r="F418" s="174"/>
    </row>
    <row r="419" spans="1:6" ht="244.5" customHeight="1" x14ac:dyDescent="0.25">
      <c r="A419" s="166" t="s">
        <v>27</v>
      </c>
      <c r="B419" s="100" t="s">
        <v>177</v>
      </c>
      <c r="C419" s="2"/>
      <c r="D419" s="2"/>
      <c r="E419" s="2"/>
      <c r="F419" s="140" t="s">
        <v>198</v>
      </c>
    </row>
    <row r="420" spans="1:6" ht="15.75" x14ac:dyDescent="0.25">
      <c r="A420" s="167"/>
      <c r="B420" s="9" t="s">
        <v>48</v>
      </c>
      <c r="C420" s="29">
        <v>13988542.25</v>
      </c>
      <c r="D420" s="29">
        <v>13977420.199999999</v>
      </c>
      <c r="E420" s="29">
        <f>D420/C420*100</f>
        <v>99.920491715282196</v>
      </c>
      <c r="F420" s="2"/>
    </row>
    <row r="421" spans="1:6" ht="15.75" hidden="1" x14ac:dyDescent="0.25">
      <c r="A421" s="167"/>
      <c r="B421" s="25" t="s">
        <v>3</v>
      </c>
      <c r="C421" s="6"/>
      <c r="D421" s="6"/>
      <c r="E421" s="6"/>
      <c r="F421" s="2"/>
    </row>
    <row r="422" spans="1:6" ht="15.75" hidden="1" x14ac:dyDescent="0.25">
      <c r="A422" s="167"/>
      <c r="B422" s="25" t="s">
        <v>17</v>
      </c>
      <c r="C422" s="6"/>
      <c r="D422" s="6"/>
      <c r="E422" s="6"/>
      <c r="F422" s="2"/>
    </row>
    <row r="423" spans="1:6" ht="15.75" hidden="1" x14ac:dyDescent="0.25">
      <c r="A423" s="167"/>
      <c r="B423" s="2" t="s">
        <v>5</v>
      </c>
      <c r="C423" s="6">
        <v>165</v>
      </c>
      <c r="D423" s="6">
        <v>165</v>
      </c>
      <c r="E423" s="6">
        <f>D423/C423*100</f>
        <v>100</v>
      </c>
      <c r="F423" s="2"/>
    </row>
    <row r="424" spans="1:6" ht="15.75" hidden="1" x14ac:dyDescent="0.25">
      <c r="A424" s="167"/>
      <c r="B424" s="2" t="s">
        <v>6</v>
      </c>
      <c r="C424" s="6">
        <v>0</v>
      </c>
      <c r="D424" s="6">
        <v>0</v>
      </c>
      <c r="E424" s="6">
        <v>0</v>
      </c>
      <c r="F424" s="2"/>
    </row>
    <row r="425" spans="1:6" ht="15.75" hidden="1" x14ac:dyDescent="0.25">
      <c r="A425" s="168"/>
      <c r="B425" s="25" t="s">
        <v>15</v>
      </c>
      <c r="C425" s="2"/>
      <c r="D425" s="2"/>
      <c r="E425" s="2"/>
      <c r="F425" s="2"/>
    </row>
    <row r="426" spans="1:6" ht="138.75" customHeight="1" x14ac:dyDescent="0.25">
      <c r="A426" s="166" t="s">
        <v>30</v>
      </c>
      <c r="B426" s="58" t="s">
        <v>178</v>
      </c>
      <c r="C426" s="2"/>
      <c r="D426" s="2"/>
      <c r="E426" s="2"/>
      <c r="F426" s="164" t="s">
        <v>199</v>
      </c>
    </row>
    <row r="427" spans="1:6" ht="15.75" x14ac:dyDescent="0.25">
      <c r="A427" s="167"/>
      <c r="B427" s="9" t="s">
        <v>48</v>
      </c>
      <c r="C427" s="29">
        <v>1353309.89</v>
      </c>
      <c r="D427" s="29">
        <v>1353215.89</v>
      </c>
      <c r="E427" s="29">
        <f>D427/C427*100</f>
        <v>99.993054066870073</v>
      </c>
      <c r="F427" s="2"/>
    </row>
    <row r="428" spans="1:6" ht="15.75" hidden="1" x14ac:dyDescent="0.25">
      <c r="A428" s="167"/>
      <c r="B428" s="25" t="s">
        <v>3</v>
      </c>
      <c r="C428" s="2"/>
      <c r="D428" s="2"/>
      <c r="E428" s="2"/>
      <c r="F428" s="2"/>
    </row>
    <row r="429" spans="1:6" ht="15.75" hidden="1" x14ac:dyDescent="0.25">
      <c r="A429" s="167"/>
      <c r="B429" s="25" t="s">
        <v>17</v>
      </c>
      <c r="C429" s="2"/>
      <c r="D429" s="2"/>
      <c r="E429" s="2"/>
      <c r="F429" s="2"/>
    </row>
    <row r="430" spans="1:6" ht="15.75" hidden="1" x14ac:dyDescent="0.25">
      <c r="A430" s="167"/>
      <c r="B430" s="2" t="s">
        <v>5</v>
      </c>
      <c r="C430" s="6">
        <v>25</v>
      </c>
      <c r="D430" s="6">
        <v>10</v>
      </c>
      <c r="E430" s="6">
        <f>D430/C430*100</f>
        <v>40</v>
      </c>
      <c r="F430" s="2"/>
    </row>
    <row r="431" spans="1:6" ht="15.75" hidden="1" x14ac:dyDescent="0.25">
      <c r="A431" s="167"/>
      <c r="B431" s="2" t="s">
        <v>6</v>
      </c>
      <c r="C431" s="2"/>
      <c r="D431" s="2"/>
      <c r="E431" s="2"/>
      <c r="F431" s="2"/>
    </row>
    <row r="432" spans="1:6" ht="15.75" hidden="1" x14ac:dyDescent="0.25">
      <c r="A432" s="168"/>
      <c r="B432" s="25" t="s">
        <v>15</v>
      </c>
      <c r="C432" s="2"/>
      <c r="D432" s="2"/>
      <c r="E432" s="2"/>
      <c r="F432" s="2"/>
    </row>
    <row r="433" spans="1:6" ht="199.5" customHeight="1" x14ac:dyDescent="0.25">
      <c r="A433" s="166" t="s">
        <v>35</v>
      </c>
      <c r="B433" s="117" t="s">
        <v>179</v>
      </c>
      <c r="C433" s="2"/>
      <c r="D433" s="2"/>
      <c r="E433" s="2"/>
      <c r="F433" s="31" t="s">
        <v>200</v>
      </c>
    </row>
    <row r="434" spans="1:6" ht="15.75" x14ac:dyDescent="0.25">
      <c r="A434" s="167"/>
      <c r="B434" s="9" t="s">
        <v>48</v>
      </c>
      <c r="C434" s="29">
        <v>7325684.3899999997</v>
      </c>
      <c r="D434" s="29">
        <v>7311389.1500000004</v>
      </c>
      <c r="E434" s="29">
        <f>D434/C434*100</f>
        <v>99.80486137214001</v>
      </c>
      <c r="F434" s="2"/>
    </row>
    <row r="435" spans="1:6" ht="15.75" hidden="1" x14ac:dyDescent="0.25">
      <c r="A435" s="167"/>
      <c r="B435" s="25" t="s">
        <v>3</v>
      </c>
      <c r="C435" s="2"/>
      <c r="D435" s="2"/>
      <c r="E435" s="2"/>
      <c r="F435" s="2"/>
    </row>
    <row r="436" spans="1:6" ht="15.75" hidden="1" x14ac:dyDescent="0.25">
      <c r="A436" s="167"/>
      <c r="B436" s="25" t="s">
        <v>17</v>
      </c>
      <c r="C436" s="56">
        <v>220</v>
      </c>
      <c r="D436" s="56">
        <v>220</v>
      </c>
      <c r="E436" s="146">
        <f>D436/C436*100</f>
        <v>100</v>
      </c>
      <c r="F436" s="2"/>
    </row>
    <row r="437" spans="1:6" ht="15.75" hidden="1" x14ac:dyDescent="0.25">
      <c r="A437" s="167"/>
      <c r="B437" s="2" t="s">
        <v>5</v>
      </c>
      <c r="C437" s="6">
        <v>14188.8</v>
      </c>
      <c r="D437" s="6">
        <v>14142</v>
      </c>
      <c r="E437" s="6">
        <f>D437/C437*100</f>
        <v>99.670162381596754</v>
      </c>
      <c r="F437" s="2"/>
    </row>
    <row r="438" spans="1:6" ht="15.75" hidden="1" x14ac:dyDescent="0.25">
      <c r="A438" s="167"/>
      <c r="B438" s="2" t="s">
        <v>6</v>
      </c>
      <c r="C438" s="2"/>
      <c r="D438" s="2"/>
      <c r="E438" s="2"/>
      <c r="F438" s="2"/>
    </row>
    <row r="439" spans="1:6" ht="15.75" hidden="1" x14ac:dyDescent="0.25">
      <c r="A439" s="168"/>
      <c r="B439" s="25" t="s">
        <v>15</v>
      </c>
      <c r="C439" s="2"/>
      <c r="D439" s="2"/>
      <c r="E439" s="2"/>
      <c r="F439" s="2"/>
    </row>
    <row r="440" spans="1:6" ht="228.75" customHeight="1" x14ac:dyDescent="0.25">
      <c r="A440" s="166" t="s">
        <v>38</v>
      </c>
      <c r="B440" s="100" t="s">
        <v>180</v>
      </c>
      <c r="C440" s="2"/>
      <c r="D440" s="2"/>
      <c r="E440" s="2"/>
      <c r="F440" s="141" t="s">
        <v>200</v>
      </c>
    </row>
    <row r="441" spans="1:6" ht="15.75" x14ac:dyDescent="0.25">
      <c r="A441" s="167"/>
      <c r="B441" s="9" t="s">
        <v>48</v>
      </c>
      <c r="C441" s="29">
        <v>959445.5</v>
      </c>
      <c r="D441" s="29">
        <v>957542.3</v>
      </c>
      <c r="E441" s="29">
        <f>D441/C441*100</f>
        <v>99.801635423794266</v>
      </c>
      <c r="F441" s="2"/>
    </row>
    <row r="442" spans="1:6" ht="15.75" hidden="1" x14ac:dyDescent="0.25">
      <c r="A442" s="167"/>
      <c r="B442" s="25" t="s">
        <v>3</v>
      </c>
      <c r="C442" s="2"/>
      <c r="D442" s="2"/>
      <c r="E442" s="2"/>
      <c r="F442" s="2"/>
    </row>
    <row r="443" spans="1:6" ht="15.75" hidden="1" x14ac:dyDescent="0.25">
      <c r="A443" s="167"/>
      <c r="B443" s="25" t="s">
        <v>17</v>
      </c>
      <c r="C443" s="2"/>
      <c r="D443" s="2"/>
      <c r="E443" s="2"/>
      <c r="F443" s="2"/>
    </row>
    <row r="444" spans="1:6" ht="15.75" hidden="1" x14ac:dyDescent="0.25">
      <c r="A444" s="167"/>
      <c r="B444" s="2" t="s">
        <v>5</v>
      </c>
      <c r="C444" s="6">
        <v>280</v>
      </c>
      <c r="D444" s="6">
        <v>84</v>
      </c>
      <c r="E444" s="6">
        <f>D444/C444*100</f>
        <v>30</v>
      </c>
      <c r="F444" s="2"/>
    </row>
    <row r="445" spans="1:6" ht="15.75" hidden="1" x14ac:dyDescent="0.25">
      <c r="A445" s="167"/>
      <c r="B445" s="2" t="s">
        <v>6</v>
      </c>
      <c r="C445" s="2"/>
      <c r="D445" s="2"/>
      <c r="E445" s="2"/>
      <c r="F445" s="2"/>
    </row>
    <row r="446" spans="1:6" ht="15.75" hidden="1" x14ac:dyDescent="0.25">
      <c r="A446" s="168"/>
      <c r="B446" s="25" t="s">
        <v>15</v>
      </c>
      <c r="C446" s="2"/>
      <c r="D446" s="2"/>
      <c r="E446" s="2"/>
      <c r="F446" s="2"/>
    </row>
    <row r="447" spans="1:6" ht="179.25" customHeight="1" x14ac:dyDescent="0.25">
      <c r="A447" s="166" t="s">
        <v>41</v>
      </c>
      <c r="B447" s="100" t="s">
        <v>181</v>
      </c>
      <c r="C447" s="2"/>
      <c r="D447" s="2"/>
      <c r="E447" s="2"/>
      <c r="F447" s="32" t="s">
        <v>199</v>
      </c>
    </row>
    <row r="448" spans="1:6" ht="15.75" x14ac:dyDescent="0.25">
      <c r="A448" s="167"/>
      <c r="B448" s="9" t="s">
        <v>48</v>
      </c>
      <c r="C448" s="29">
        <v>6204287.4699999997</v>
      </c>
      <c r="D448" s="29">
        <v>6204287.4699999997</v>
      </c>
      <c r="E448" s="19">
        <f>D448/C448*100</f>
        <v>100</v>
      </c>
      <c r="F448" s="2"/>
    </row>
    <row r="449" spans="1:6" ht="15.75" hidden="1" x14ac:dyDescent="0.25">
      <c r="A449" s="167"/>
      <c r="B449" s="25" t="s">
        <v>3</v>
      </c>
      <c r="C449" s="2"/>
      <c r="D449" s="2"/>
      <c r="E449" s="2"/>
      <c r="F449" s="2"/>
    </row>
    <row r="450" spans="1:6" ht="15.75" hidden="1" x14ac:dyDescent="0.25">
      <c r="A450" s="167"/>
      <c r="B450" s="25" t="s">
        <v>17</v>
      </c>
      <c r="C450" s="2"/>
      <c r="D450" s="2"/>
      <c r="E450" s="2"/>
      <c r="F450" s="2"/>
    </row>
    <row r="451" spans="1:6" ht="15.75" hidden="1" x14ac:dyDescent="0.25">
      <c r="A451" s="167"/>
      <c r="B451" s="2" t="s">
        <v>5</v>
      </c>
      <c r="C451" s="6">
        <v>15</v>
      </c>
      <c r="D451" s="6">
        <v>10</v>
      </c>
      <c r="E451" s="6">
        <f>D451/C451*100</f>
        <v>66.666666666666657</v>
      </c>
      <c r="F451" s="2"/>
    </row>
    <row r="452" spans="1:6" ht="15.75" hidden="1" x14ac:dyDescent="0.25">
      <c r="A452" s="167"/>
      <c r="B452" s="2" t="s">
        <v>6</v>
      </c>
      <c r="C452" s="2"/>
      <c r="D452" s="2"/>
      <c r="E452" s="2"/>
      <c r="F452" s="2"/>
    </row>
    <row r="453" spans="1:6" ht="15.75" hidden="1" x14ac:dyDescent="0.25">
      <c r="A453" s="168"/>
      <c r="B453" s="25" t="s">
        <v>15</v>
      </c>
      <c r="C453" s="2"/>
      <c r="D453" s="2"/>
      <c r="E453" s="2"/>
      <c r="F453" s="2"/>
    </row>
    <row r="454" spans="1:6" ht="15.75" hidden="1" x14ac:dyDescent="0.25">
      <c r="A454" s="2"/>
      <c r="B454" s="27" t="s">
        <v>20</v>
      </c>
      <c r="C454" s="2"/>
      <c r="D454" s="2"/>
      <c r="E454" s="2"/>
      <c r="F454" s="2"/>
    </row>
    <row r="455" spans="1:6" ht="311.25" customHeight="1" x14ac:dyDescent="0.25">
      <c r="A455" s="166" t="s">
        <v>43</v>
      </c>
      <c r="B455" s="58" t="s">
        <v>182</v>
      </c>
      <c r="C455" s="2"/>
      <c r="D455" s="2"/>
      <c r="E455" s="2"/>
      <c r="F455" s="165" t="s">
        <v>201</v>
      </c>
    </row>
    <row r="456" spans="1:6" ht="15.75" x14ac:dyDescent="0.25">
      <c r="A456" s="167"/>
      <c r="B456" s="9" t="s">
        <v>48</v>
      </c>
      <c r="C456" s="29">
        <v>600000</v>
      </c>
      <c r="D456" s="29">
        <v>599911.14</v>
      </c>
      <c r="E456" s="29">
        <f>D456/C456*100</f>
        <v>99.985190000000003</v>
      </c>
      <c r="F456" s="2"/>
    </row>
    <row r="457" spans="1:6" ht="15.75" hidden="1" x14ac:dyDescent="0.25">
      <c r="A457" s="167"/>
      <c r="B457" s="25" t="s">
        <v>3</v>
      </c>
      <c r="C457" s="6"/>
      <c r="D457" s="6"/>
      <c r="E457" s="38"/>
      <c r="F457" s="2"/>
    </row>
    <row r="458" spans="1:6" ht="15.75" hidden="1" x14ac:dyDescent="0.25">
      <c r="A458" s="167"/>
      <c r="B458" s="25" t="s">
        <v>17</v>
      </c>
      <c r="C458" s="6"/>
      <c r="D458" s="6"/>
      <c r="E458" s="38"/>
      <c r="F458" s="2"/>
    </row>
    <row r="459" spans="1:6" ht="15.75" hidden="1" x14ac:dyDescent="0.25">
      <c r="A459" s="167"/>
      <c r="B459" s="2" t="s">
        <v>5</v>
      </c>
      <c r="C459" s="6"/>
      <c r="D459" s="6"/>
      <c r="E459" s="135"/>
      <c r="F459" s="2"/>
    </row>
    <row r="460" spans="1:6" ht="15.75" hidden="1" x14ac:dyDescent="0.25">
      <c r="A460" s="167"/>
      <c r="B460" s="2" t="s">
        <v>6</v>
      </c>
      <c r="C460" s="22">
        <v>70</v>
      </c>
      <c r="D460" s="37">
        <v>60</v>
      </c>
      <c r="E460" s="37">
        <f>D460/C460*100</f>
        <v>85.714285714285708</v>
      </c>
      <c r="F460" s="134"/>
    </row>
    <row r="461" spans="1:6" ht="15.75" hidden="1" x14ac:dyDescent="0.25">
      <c r="A461" s="168"/>
      <c r="B461" s="25" t="s">
        <v>15</v>
      </c>
      <c r="C461" s="2"/>
      <c r="D461" s="2"/>
      <c r="E461" s="2"/>
      <c r="F461" s="2"/>
    </row>
    <row r="462" spans="1:6" ht="16.5" hidden="1" thickBot="1" x14ac:dyDescent="0.3">
      <c r="A462" s="112"/>
      <c r="B462" s="171" t="s">
        <v>88</v>
      </c>
      <c r="C462" s="172"/>
      <c r="D462" s="172"/>
      <c r="E462" s="172"/>
      <c r="F462" s="174"/>
    </row>
    <row r="463" spans="1:6" ht="194.25" customHeight="1" x14ac:dyDescent="0.25">
      <c r="A463" s="166" t="s">
        <v>51</v>
      </c>
      <c r="B463" s="79" t="s">
        <v>183</v>
      </c>
      <c r="C463" s="2"/>
      <c r="D463" s="2"/>
      <c r="E463" s="2"/>
      <c r="F463" s="54" t="s">
        <v>199</v>
      </c>
    </row>
    <row r="464" spans="1:6" ht="15.75" x14ac:dyDescent="0.25">
      <c r="A464" s="167"/>
      <c r="B464" s="9" t="s">
        <v>48</v>
      </c>
      <c r="C464" s="29">
        <v>150000</v>
      </c>
      <c r="D464" s="8">
        <v>150000</v>
      </c>
      <c r="E464" s="29">
        <f>D464/C464*100</f>
        <v>100</v>
      </c>
      <c r="F464" s="2"/>
    </row>
    <row r="465" spans="1:6" ht="15.75" hidden="1" x14ac:dyDescent="0.25">
      <c r="A465" s="167"/>
      <c r="B465" s="2" t="s">
        <v>5</v>
      </c>
      <c r="C465" s="21"/>
      <c r="D465" s="21"/>
      <c r="E465" s="21"/>
      <c r="F465" s="2"/>
    </row>
    <row r="466" spans="1:6" ht="13.5" hidden="1" customHeight="1" x14ac:dyDescent="0.25">
      <c r="A466" s="167"/>
      <c r="B466" s="2" t="s">
        <v>6</v>
      </c>
      <c r="C466" s="6">
        <v>70</v>
      </c>
      <c r="D466" s="86">
        <v>60</v>
      </c>
      <c r="E466" s="6">
        <f>D466/C466*100</f>
        <v>85.714285714285708</v>
      </c>
      <c r="F466" s="2"/>
    </row>
    <row r="467" spans="1:6" ht="15.75" hidden="1" x14ac:dyDescent="0.25">
      <c r="A467" s="168"/>
      <c r="B467" s="25" t="s">
        <v>15</v>
      </c>
      <c r="C467" s="2"/>
      <c r="D467" s="2"/>
      <c r="E467" s="2"/>
      <c r="F467" s="2"/>
    </row>
    <row r="468" spans="1:6" ht="15.75" hidden="1" x14ac:dyDescent="0.25">
      <c r="A468" s="39"/>
      <c r="B468" s="28" t="s">
        <v>21</v>
      </c>
      <c r="C468" s="2"/>
      <c r="D468" s="2"/>
      <c r="E468" s="2"/>
      <c r="F468" s="2"/>
    </row>
    <row r="469" spans="1:6" ht="380.25" customHeight="1" x14ac:dyDescent="0.25">
      <c r="A469" s="166" t="s">
        <v>57</v>
      </c>
      <c r="B469" s="124" t="s">
        <v>184</v>
      </c>
      <c r="C469" s="2"/>
      <c r="D469" s="2"/>
      <c r="E469" s="2"/>
      <c r="F469" s="138" t="s">
        <v>199</v>
      </c>
    </row>
    <row r="470" spans="1:6" ht="15.75" x14ac:dyDescent="0.25">
      <c r="A470" s="167"/>
      <c r="B470" s="9" t="s">
        <v>48</v>
      </c>
      <c r="C470" s="29">
        <v>86000</v>
      </c>
      <c r="D470" s="29">
        <v>86000</v>
      </c>
      <c r="E470" s="29">
        <f>D470/C470*100</f>
        <v>100</v>
      </c>
      <c r="F470" s="2"/>
    </row>
    <row r="471" spans="1:6" ht="15.75" x14ac:dyDescent="0.25">
      <c r="A471" s="167"/>
      <c r="B471" s="25" t="s">
        <v>3</v>
      </c>
      <c r="C471" s="40">
        <v>1547.36</v>
      </c>
      <c r="D471" s="40">
        <v>6202.7</v>
      </c>
      <c r="E471" s="6">
        <f>D471/C471*100</f>
        <v>400.85694343914798</v>
      </c>
      <c r="F471" s="2"/>
    </row>
    <row r="472" spans="1:6" ht="15.75" x14ac:dyDescent="0.25">
      <c r="A472" s="167"/>
      <c r="B472" s="25" t="s">
        <v>17</v>
      </c>
      <c r="C472" s="40">
        <v>40045.699999999997</v>
      </c>
      <c r="D472" s="40">
        <v>21982.1</v>
      </c>
      <c r="E472" s="6">
        <f>D472/C472*100</f>
        <v>54.892535278444377</v>
      </c>
      <c r="F472" s="2"/>
    </row>
    <row r="473" spans="1:6" ht="15.75" x14ac:dyDescent="0.25">
      <c r="A473" s="167"/>
      <c r="B473" s="2" t="s">
        <v>5</v>
      </c>
      <c r="C473" s="6"/>
      <c r="D473" s="6"/>
      <c r="E473" s="6"/>
      <c r="F473" s="2"/>
    </row>
    <row r="474" spans="1:6" ht="15.75" x14ac:dyDescent="0.25">
      <c r="A474" s="167"/>
      <c r="B474" s="2" t="s">
        <v>22</v>
      </c>
      <c r="C474" s="40">
        <v>1379.45</v>
      </c>
      <c r="D474" s="40">
        <v>27.8</v>
      </c>
      <c r="E474" s="6">
        <f>D474/C474*100</f>
        <v>2.0152959512849322</v>
      </c>
      <c r="F474" s="2"/>
    </row>
    <row r="475" spans="1:6" ht="15.75" x14ac:dyDescent="0.25">
      <c r="A475" s="168"/>
      <c r="B475" s="25" t="s">
        <v>15</v>
      </c>
      <c r="C475" s="2"/>
      <c r="D475" s="2"/>
      <c r="E475" s="2"/>
      <c r="F475" s="2"/>
    </row>
    <row r="476" spans="1:6" ht="305.25" customHeight="1" x14ac:dyDescent="0.25">
      <c r="A476" s="166" t="s">
        <v>52</v>
      </c>
      <c r="B476" s="58" t="s">
        <v>185</v>
      </c>
      <c r="C476" s="2"/>
      <c r="D476" s="2"/>
      <c r="E476" s="2"/>
      <c r="F476" s="160" t="s">
        <v>199</v>
      </c>
    </row>
    <row r="477" spans="1:6" ht="15.75" x14ac:dyDescent="0.25">
      <c r="A477" s="167"/>
      <c r="B477" s="9" t="s">
        <v>48</v>
      </c>
      <c r="C477" s="29">
        <v>1156600</v>
      </c>
      <c r="D477" s="29">
        <v>1156592.98</v>
      </c>
      <c r="E477" s="29">
        <f>D477/C477*100</f>
        <v>99.99939304859069</v>
      </c>
      <c r="F477" s="2"/>
    </row>
    <row r="478" spans="1:6" ht="15.75" hidden="1" x14ac:dyDescent="0.25">
      <c r="A478" s="167"/>
      <c r="B478" s="25" t="s">
        <v>3</v>
      </c>
      <c r="C478" s="53">
        <f t="shared" ref="C478:D480" si="8">C485+C491+C497</f>
        <v>0</v>
      </c>
      <c r="D478" s="53">
        <f t="shared" si="8"/>
        <v>0</v>
      </c>
      <c r="E478" s="53"/>
      <c r="F478" s="2"/>
    </row>
    <row r="479" spans="1:6" ht="15.75" hidden="1" x14ac:dyDescent="0.25">
      <c r="A479" s="167"/>
      <c r="B479" s="25" t="s">
        <v>17</v>
      </c>
      <c r="C479" s="6">
        <f>C486+C492+C498</f>
        <v>986.58</v>
      </c>
      <c r="D479" s="6">
        <f t="shared" si="8"/>
        <v>986.58</v>
      </c>
      <c r="E479" s="6">
        <f>D479/C479*100</f>
        <v>100</v>
      </c>
      <c r="F479" s="2"/>
    </row>
    <row r="480" spans="1:6" ht="15.75" hidden="1" x14ac:dyDescent="0.25">
      <c r="A480" s="167"/>
      <c r="B480" s="2" t="s">
        <v>5</v>
      </c>
      <c r="C480" s="6">
        <f>C487+C493+C499</f>
        <v>4235.6899999999996</v>
      </c>
      <c r="D480" s="6">
        <f t="shared" si="8"/>
        <v>4087.6699999999996</v>
      </c>
      <c r="E480" s="6">
        <f>D480/C480*100</f>
        <v>96.505409980428212</v>
      </c>
      <c r="F480" s="2"/>
    </row>
    <row r="481" spans="1:6" ht="15.75" hidden="1" x14ac:dyDescent="0.25">
      <c r="A481" s="168"/>
      <c r="B481" s="25" t="s">
        <v>15</v>
      </c>
      <c r="C481" s="2"/>
      <c r="D481" s="2"/>
      <c r="E481" s="2"/>
      <c r="F481" s="2"/>
    </row>
    <row r="482" spans="1:6" ht="16.5" hidden="1" thickBot="1" x14ac:dyDescent="0.3">
      <c r="A482" s="2"/>
      <c r="B482" s="171" t="s">
        <v>87</v>
      </c>
      <c r="C482" s="172"/>
      <c r="D482" s="172"/>
      <c r="E482" s="172"/>
      <c r="F482" s="173"/>
    </row>
    <row r="483" spans="1:6" ht="63.75" x14ac:dyDescent="0.25">
      <c r="A483" s="166" t="s">
        <v>53</v>
      </c>
      <c r="B483" s="95" t="s">
        <v>186</v>
      </c>
      <c r="C483" s="96"/>
      <c r="D483" s="96"/>
      <c r="E483" s="96"/>
      <c r="F483" s="123" t="s">
        <v>199</v>
      </c>
    </row>
    <row r="484" spans="1:6" ht="15.75" x14ac:dyDescent="0.25">
      <c r="A484" s="167"/>
      <c r="B484" s="9" t="s">
        <v>48</v>
      </c>
      <c r="C484" s="119">
        <v>5290200</v>
      </c>
      <c r="D484" s="119">
        <v>5290200</v>
      </c>
      <c r="E484" s="119">
        <f>D484/C484*100</f>
        <v>100</v>
      </c>
      <c r="F484" s="2"/>
    </row>
    <row r="485" spans="1:6" ht="15.75" hidden="1" x14ac:dyDescent="0.25">
      <c r="A485" s="167"/>
      <c r="B485" s="25" t="s">
        <v>3</v>
      </c>
      <c r="C485" s="21"/>
      <c r="D485" s="21"/>
      <c r="E485" s="21"/>
      <c r="F485" s="2"/>
    </row>
    <row r="486" spans="1:6" ht="15.75" hidden="1" x14ac:dyDescent="0.25">
      <c r="A486" s="167"/>
      <c r="B486" s="25" t="s">
        <v>17</v>
      </c>
      <c r="C486" s="21"/>
      <c r="D486" s="21"/>
      <c r="E486" s="21"/>
      <c r="F486" s="2"/>
    </row>
    <row r="487" spans="1:6" ht="15.75" hidden="1" x14ac:dyDescent="0.25">
      <c r="A487" s="167"/>
      <c r="B487" s="2" t="s">
        <v>5</v>
      </c>
      <c r="C487" s="118">
        <v>295</v>
      </c>
      <c r="D487" s="118">
        <v>295</v>
      </c>
      <c r="E487" s="120">
        <v>100</v>
      </c>
      <c r="F487" s="2"/>
    </row>
    <row r="488" spans="1:6" ht="15.75" hidden="1" x14ac:dyDescent="0.25">
      <c r="A488" s="168"/>
      <c r="B488" s="25" t="s">
        <v>15</v>
      </c>
      <c r="C488" s="2"/>
      <c r="D488" s="2"/>
      <c r="E488" s="2"/>
      <c r="F488" s="2"/>
    </row>
    <row r="489" spans="1:6" ht="127.5" hidden="1" x14ac:dyDescent="0.25">
      <c r="A489" s="166" t="s">
        <v>30</v>
      </c>
      <c r="B489" s="58" t="s">
        <v>89</v>
      </c>
      <c r="C489" s="121"/>
      <c r="D489" s="2"/>
      <c r="E489" s="2"/>
      <c r="F489" s="32" t="s">
        <v>149</v>
      </c>
    </row>
    <row r="490" spans="1:6" ht="15.75" hidden="1" x14ac:dyDescent="0.25">
      <c r="A490" s="167"/>
      <c r="B490" s="9" t="s">
        <v>48</v>
      </c>
      <c r="C490" s="29">
        <f>C491+C492+C493</f>
        <v>1205.8200000000002</v>
      </c>
      <c r="D490" s="8">
        <f>D491+D492+D493</f>
        <v>1151.01</v>
      </c>
      <c r="E490" s="51">
        <f>D490/C490*100</f>
        <v>95.454545454545439</v>
      </c>
      <c r="F490" s="2"/>
    </row>
    <row r="491" spans="1:6" ht="15.75" hidden="1" x14ac:dyDescent="0.25">
      <c r="A491" s="167"/>
      <c r="B491" s="25" t="s">
        <v>3</v>
      </c>
      <c r="C491" s="86"/>
      <c r="D491" s="86"/>
      <c r="E491" s="6"/>
      <c r="F491" s="2"/>
    </row>
    <row r="492" spans="1:6" ht="15.75" hidden="1" x14ac:dyDescent="0.25">
      <c r="A492" s="167"/>
      <c r="B492" s="25" t="s">
        <v>17</v>
      </c>
      <c r="C492" s="86">
        <v>986.58</v>
      </c>
      <c r="D492" s="86">
        <v>986.58</v>
      </c>
      <c r="E492" s="6">
        <f>D492/C492*100</f>
        <v>100</v>
      </c>
      <c r="F492" s="2"/>
    </row>
    <row r="493" spans="1:6" ht="15.75" hidden="1" x14ac:dyDescent="0.25">
      <c r="A493" s="167"/>
      <c r="B493" s="2" t="s">
        <v>5</v>
      </c>
      <c r="C493" s="6">
        <v>219.24</v>
      </c>
      <c r="D493" s="86">
        <v>164.43</v>
      </c>
      <c r="E493" s="6">
        <f>D493/C493*100</f>
        <v>75</v>
      </c>
      <c r="F493" s="2"/>
    </row>
    <row r="494" spans="1:6" ht="15.75" hidden="1" x14ac:dyDescent="0.25">
      <c r="A494" s="168"/>
      <c r="B494" s="25" t="s">
        <v>15</v>
      </c>
      <c r="C494" s="2"/>
      <c r="D494" s="2"/>
      <c r="E494" s="2"/>
      <c r="F494" s="2"/>
    </row>
    <row r="495" spans="1:6" ht="124.5" hidden="1" customHeight="1" x14ac:dyDescent="0.25">
      <c r="A495" s="166" t="s">
        <v>35</v>
      </c>
      <c r="B495" s="58" t="s">
        <v>90</v>
      </c>
      <c r="C495" s="2"/>
      <c r="D495" s="2"/>
      <c r="E495" s="2"/>
      <c r="F495" s="122" t="s">
        <v>150</v>
      </c>
    </row>
    <row r="496" spans="1:6" ht="15.75" hidden="1" x14ac:dyDescent="0.25">
      <c r="A496" s="167"/>
      <c r="B496" s="9" t="s">
        <v>48</v>
      </c>
      <c r="C496" s="8">
        <v>2755</v>
      </c>
      <c r="D496" s="8">
        <v>2725.7</v>
      </c>
      <c r="E496" s="29">
        <f>D496/C496*100</f>
        <v>98.936479128856618</v>
      </c>
      <c r="F496" s="2"/>
    </row>
    <row r="497" spans="1:6" ht="15.75" hidden="1" x14ac:dyDescent="0.25">
      <c r="A497" s="167"/>
      <c r="B497" s="25" t="s">
        <v>3</v>
      </c>
      <c r="C497" s="2"/>
      <c r="D497" s="2"/>
      <c r="E497" s="2"/>
      <c r="F497" s="2"/>
    </row>
    <row r="498" spans="1:6" ht="15.75" hidden="1" x14ac:dyDescent="0.25">
      <c r="A498" s="167"/>
      <c r="B498" s="25" t="s">
        <v>17</v>
      </c>
      <c r="C498" s="6"/>
      <c r="D498" s="6"/>
      <c r="E498" s="42"/>
      <c r="F498" s="2"/>
    </row>
    <row r="499" spans="1:6" ht="15.75" hidden="1" x14ac:dyDescent="0.25">
      <c r="A499" s="167"/>
      <c r="B499" s="2" t="s">
        <v>5</v>
      </c>
      <c r="C499" s="36">
        <v>3721.45</v>
      </c>
      <c r="D499" s="36">
        <v>3628.24</v>
      </c>
      <c r="E499" s="37">
        <f>D499/C499*100</f>
        <v>97.495331120934054</v>
      </c>
      <c r="F499" s="2"/>
    </row>
    <row r="500" spans="1:6" ht="15.75" hidden="1" x14ac:dyDescent="0.25">
      <c r="A500" s="168"/>
      <c r="B500" s="25" t="s">
        <v>15</v>
      </c>
      <c r="C500" s="2"/>
      <c r="D500" s="2"/>
      <c r="E500" s="2"/>
      <c r="F500" s="2"/>
    </row>
    <row r="501" spans="1:6" ht="15.75" hidden="1" x14ac:dyDescent="0.25">
      <c r="A501" s="125"/>
      <c r="B501" s="28" t="s">
        <v>95</v>
      </c>
      <c r="C501" s="2"/>
      <c r="D501" s="2"/>
      <c r="E501" s="2"/>
      <c r="F501" s="2"/>
    </row>
    <row r="502" spans="1:6" ht="392.25" hidden="1" customHeight="1" x14ac:dyDescent="0.25">
      <c r="A502" s="166">
        <v>17</v>
      </c>
      <c r="B502" s="12" t="s">
        <v>102</v>
      </c>
      <c r="C502" s="2"/>
      <c r="D502" s="2"/>
      <c r="E502" s="2"/>
      <c r="F502" s="10" t="s">
        <v>147</v>
      </c>
    </row>
    <row r="503" spans="1:6" ht="15.75" hidden="1" x14ac:dyDescent="0.25">
      <c r="A503" s="167"/>
      <c r="B503" s="9" t="s">
        <v>9</v>
      </c>
      <c r="C503" s="29">
        <f>C510+C516+C522+C528</f>
        <v>42937</v>
      </c>
      <c r="D503" s="29">
        <f>D510+D516+D522+D528</f>
        <v>41300.6</v>
      </c>
      <c r="E503" s="29">
        <f>D503/C503*100</f>
        <v>96.188834804480976</v>
      </c>
      <c r="F503" s="2"/>
    </row>
    <row r="504" spans="1:6" ht="15.75" hidden="1" x14ac:dyDescent="0.25">
      <c r="A504" s="167"/>
      <c r="B504" s="25" t="s">
        <v>3</v>
      </c>
      <c r="C504" s="6">
        <v>1980.7</v>
      </c>
      <c r="D504" s="6">
        <v>1980.7</v>
      </c>
      <c r="E504" s="6">
        <f>D504/C504*100</f>
        <v>100</v>
      </c>
      <c r="F504" s="2"/>
    </row>
    <row r="505" spans="1:6" ht="15.75" hidden="1" x14ac:dyDescent="0.25">
      <c r="A505" s="167"/>
      <c r="B505" s="25" t="s">
        <v>17</v>
      </c>
      <c r="C505" s="6">
        <v>1330</v>
      </c>
      <c r="D505" s="6">
        <v>1330</v>
      </c>
      <c r="E505" s="6">
        <f>D505/C505*100</f>
        <v>100</v>
      </c>
      <c r="F505" s="2"/>
    </row>
    <row r="506" spans="1:6" ht="15.75" hidden="1" x14ac:dyDescent="0.25">
      <c r="A506" s="167"/>
      <c r="B506" s="2" t="s">
        <v>5</v>
      </c>
      <c r="C506" s="6">
        <v>39626.300000000003</v>
      </c>
      <c r="D506" s="6">
        <v>37989.9</v>
      </c>
      <c r="E506" s="6">
        <f>D506/C506*100</f>
        <v>95.870419393180782</v>
      </c>
      <c r="F506" s="2"/>
    </row>
    <row r="507" spans="1:6" ht="16.5" hidden="1" thickBot="1" x14ac:dyDescent="0.3">
      <c r="A507" s="168"/>
      <c r="B507" s="25" t="s">
        <v>15</v>
      </c>
      <c r="C507" s="2"/>
      <c r="D507" s="2"/>
      <c r="E507" s="2"/>
      <c r="F507" s="2"/>
    </row>
    <row r="508" spans="1:6" ht="16.5" hidden="1" thickBot="1" x14ac:dyDescent="0.3">
      <c r="A508" s="2"/>
      <c r="B508" s="171" t="s">
        <v>87</v>
      </c>
      <c r="C508" s="172"/>
      <c r="D508" s="172"/>
      <c r="E508" s="172"/>
      <c r="F508" s="173"/>
    </row>
    <row r="509" spans="1:6" ht="84" hidden="1" customHeight="1" x14ac:dyDescent="0.25">
      <c r="A509" s="178" t="s">
        <v>27</v>
      </c>
      <c r="B509" s="124" t="s">
        <v>91</v>
      </c>
      <c r="C509" s="2"/>
      <c r="D509" s="2"/>
      <c r="E509" s="2"/>
      <c r="F509" s="32" t="s">
        <v>112</v>
      </c>
    </row>
    <row r="510" spans="1:6" ht="15.75" hidden="1" x14ac:dyDescent="0.25">
      <c r="A510" s="193"/>
      <c r="B510" s="9" t="s">
        <v>48</v>
      </c>
      <c r="C510" s="29">
        <f>C512+C513</f>
        <v>0</v>
      </c>
      <c r="D510" s="29">
        <f>D512+D513</f>
        <v>0</v>
      </c>
      <c r="E510" s="29"/>
      <c r="F510" s="2"/>
    </row>
    <row r="511" spans="1:6" ht="15.75" hidden="1" x14ac:dyDescent="0.25">
      <c r="A511" s="193"/>
      <c r="B511" s="25" t="s">
        <v>3</v>
      </c>
      <c r="C511" s="44"/>
      <c r="D511" s="44"/>
      <c r="E511" s="44"/>
      <c r="F511" s="2"/>
    </row>
    <row r="512" spans="1:6" ht="15.75" hidden="1" x14ac:dyDescent="0.25">
      <c r="A512" s="193"/>
      <c r="B512" s="25" t="s">
        <v>17</v>
      </c>
      <c r="C512" s="86"/>
      <c r="D512" s="86"/>
      <c r="E512" s="6"/>
      <c r="F512" s="11"/>
    </row>
    <row r="513" spans="1:6" ht="15.75" hidden="1" x14ac:dyDescent="0.25">
      <c r="A513" s="193"/>
      <c r="B513" s="2" t="s">
        <v>5</v>
      </c>
      <c r="C513" s="6"/>
      <c r="D513" s="6"/>
      <c r="E513" s="6"/>
      <c r="F513" s="11"/>
    </row>
    <row r="514" spans="1:6" ht="15.75" hidden="1" x14ac:dyDescent="0.25">
      <c r="A514" s="194"/>
      <c r="B514" s="25" t="s">
        <v>15</v>
      </c>
      <c r="C514" s="6"/>
      <c r="D514" s="6"/>
      <c r="E514" s="44"/>
      <c r="F514" s="11"/>
    </row>
    <row r="515" spans="1:6" ht="128.25" hidden="1" x14ac:dyDescent="0.25">
      <c r="A515" s="178" t="s">
        <v>30</v>
      </c>
      <c r="B515" s="58" t="s">
        <v>92</v>
      </c>
      <c r="C515" s="6"/>
      <c r="D515" s="6"/>
      <c r="E515" s="86"/>
      <c r="F515" s="30" t="s">
        <v>113</v>
      </c>
    </row>
    <row r="516" spans="1:6" ht="15.75" hidden="1" x14ac:dyDescent="0.25">
      <c r="A516" s="169"/>
      <c r="B516" s="9" t="s">
        <v>48</v>
      </c>
      <c r="C516" s="29">
        <v>1111</v>
      </c>
      <c r="D516" s="29">
        <v>1099</v>
      </c>
      <c r="E516" s="29">
        <f>D516/C516*100</f>
        <v>98.919891989198916</v>
      </c>
      <c r="F516" s="11"/>
    </row>
    <row r="517" spans="1:6" ht="15.75" hidden="1" x14ac:dyDescent="0.25">
      <c r="A517" s="169"/>
      <c r="B517" s="25" t="s">
        <v>3</v>
      </c>
      <c r="C517" s="6"/>
      <c r="D517" s="6"/>
      <c r="E517" s="86"/>
      <c r="F517" s="11"/>
    </row>
    <row r="518" spans="1:6" ht="15.75" hidden="1" x14ac:dyDescent="0.25">
      <c r="A518" s="169"/>
      <c r="B518" s="25" t="s">
        <v>17</v>
      </c>
      <c r="C518" s="6"/>
      <c r="D518" s="6"/>
      <c r="E518" s="86"/>
      <c r="F518" s="11"/>
    </row>
    <row r="519" spans="1:6" ht="15.75" hidden="1" x14ac:dyDescent="0.25">
      <c r="A519" s="169"/>
      <c r="B519" s="2" t="s">
        <v>5</v>
      </c>
      <c r="C519" s="6">
        <v>1111</v>
      </c>
      <c r="D519" s="6">
        <v>1099</v>
      </c>
      <c r="E519" s="6">
        <f>D519/C519*100</f>
        <v>98.919891989198916</v>
      </c>
      <c r="F519" s="11"/>
    </row>
    <row r="520" spans="1:6" ht="15.75" hidden="1" x14ac:dyDescent="0.25">
      <c r="A520" s="170"/>
      <c r="B520" s="25" t="s">
        <v>15</v>
      </c>
      <c r="C520" s="6"/>
      <c r="D520" s="6"/>
      <c r="E520" s="86"/>
      <c r="F520" s="11"/>
    </row>
    <row r="521" spans="1:6" ht="177" hidden="1" customHeight="1" x14ac:dyDescent="0.25">
      <c r="A521" s="166" t="s">
        <v>35</v>
      </c>
      <c r="B521" s="58" t="s">
        <v>93</v>
      </c>
      <c r="C521" s="6"/>
      <c r="D521" s="6"/>
      <c r="E521" s="86"/>
      <c r="F521" s="32" t="s">
        <v>114</v>
      </c>
    </row>
    <row r="522" spans="1:6" ht="15.75" hidden="1" x14ac:dyDescent="0.25">
      <c r="A522" s="167"/>
      <c r="B522" s="9" t="s">
        <v>48</v>
      </c>
      <c r="C522" s="29">
        <f>C525</f>
        <v>9856.2000000000007</v>
      </c>
      <c r="D522" s="29">
        <f>D525</f>
        <v>9227.7999999999993</v>
      </c>
      <c r="E522" s="29">
        <f>D522/C522*100</f>
        <v>93.624317688358587</v>
      </c>
      <c r="F522" s="11"/>
    </row>
    <row r="523" spans="1:6" ht="15.75" hidden="1" x14ac:dyDescent="0.25">
      <c r="A523" s="167"/>
      <c r="B523" s="25" t="s">
        <v>3</v>
      </c>
      <c r="C523" s="6"/>
      <c r="D523" s="6"/>
      <c r="E523" s="86"/>
      <c r="F523" s="11"/>
    </row>
    <row r="524" spans="1:6" ht="15.75" hidden="1" x14ac:dyDescent="0.25">
      <c r="A524" s="167"/>
      <c r="B524" s="25" t="s">
        <v>17</v>
      </c>
      <c r="C524" s="6"/>
      <c r="D524" s="6"/>
      <c r="E524" s="86"/>
      <c r="F524" s="11"/>
    </row>
    <row r="525" spans="1:6" ht="15.75" hidden="1" x14ac:dyDescent="0.25">
      <c r="A525" s="167"/>
      <c r="B525" s="2" t="s">
        <v>5</v>
      </c>
      <c r="C525" s="6">
        <v>9856.2000000000007</v>
      </c>
      <c r="D525" s="6">
        <v>9227.7999999999993</v>
      </c>
      <c r="E525" s="6">
        <f>D525/C525*100</f>
        <v>93.624317688358587</v>
      </c>
      <c r="F525" s="11"/>
    </row>
    <row r="526" spans="1:6" ht="15.75" hidden="1" x14ac:dyDescent="0.25">
      <c r="A526" s="168"/>
      <c r="B526" s="25" t="s">
        <v>15</v>
      </c>
      <c r="C526" s="6"/>
      <c r="D526" s="6"/>
      <c r="E526" s="86"/>
      <c r="F526" s="11"/>
    </row>
    <row r="527" spans="1:6" ht="64.5" hidden="1" x14ac:dyDescent="0.25">
      <c r="A527" s="166" t="s">
        <v>38</v>
      </c>
      <c r="B527" s="58" t="s">
        <v>42</v>
      </c>
      <c r="C527" s="6"/>
      <c r="D527" s="6"/>
      <c r="E527" s="86"/>
      <c r="F527" s="30" t="s">
        <v>115</v>
      </c>
    </row>
    <row r="528" spans="1:6" ht="15.75" hidden="1" x14ac:dyDescent="0.25">
      <c r="A528" s="167"/>
      <c r="B528" s="9" t="s">
        <v>48</v>
      </c>
      <c r="C528" s="29">
        <f>C529+C530+C531</f>
        <v>31969.8</v>
      </c>
      <c r="D528" s="29">
        <f>D529+D530+D531</f>
        <v>30973.8</v>
      </c>
      <c r="E528" s="29">
        <f>D528/C528*100</f>
        <v>96.884559803314374</v>
      </c>
      <c r="F528" s="11"/>
    </row>
    <row r="529" spans="1:6" ht="15.75" hidden="1" x14ac:dyDescent="0.25">
      <c r="A529" s="167"/>
      <c r="B529" s="25" t="s">
        <v>3</v>
      </c>
      <c r="C529" s="6">
        <v>1980.7</v>
      </c>
      <c r="D529" s="6">
        <v>1980.7</v>
      </c>
      <c r="E529" s="6">
        <f>D529/C529*100</f>
        <v>100</v>
      </c>
      <c r="F529" s="11"/>
    </row>
    <row r="530" spans="1:6" ht="15.75" hidden="1" x14ac:dyDescent="0.25">
      <c r="A530" s="167"/>
      <c r="B530" s="25" t="s">
        <v>17</v>
      </c>
      <c r="C530" s="6">
        <v>1330</v>
      </c>
      <c r="D530" s="6">
        <v>1330</v>
      </c>
      <c r="E530" s="6">
        <f>D530/C530*100</f>
        <v>100</v>
      </c>
      <c r="F530" s="11"/>
    </row>
    <row r="531" spans="1:6" ht="15.75" hidden="1" x14ac:dyDescent="0.25">
      <c r="A531" s="168"/>
      <c r="B531" s="2" t="s">
        <v>5</v>
      </c>
      <c r="C531" s="86">
        <v>28659.1</v>
      </c>
      <c r="D531" s="86">
        <v>27663.1</v>
      </c>
      <c r="E531" s="6">
        <f>D531/C531*100</f>
        <v>96.524664068306393</v>
      </c>
      <c r="F531" s="11"/>
    </row>
    <row r="532" spans="1:6" ht="15.75" hidden="1" x14ac:dyDescent="0.25">
      <c r="A532" s="126"/>
      <c r="B532" s="128" t="s">
        <v>94</v>
      </c>
      <c r="C532" s="86"/>
      <c r="D532" s="86"/>
      <c r="E532" s="6"/>
      <c r="F532" s="11"/>
    </row>
    <row r="533" spans="1:6" ht="409.5" hidden="1" x14ac:dyDescent="0.25">
      <c r="A533" s="126">
        <v>18</v>
      </c>
      <c r="B533" s="5" t="s">
        <v>133</v>
      </c>
      <c r="C533" s="86"/>
      <c r="D533" s="86"/>
      <c r="E533" s="6"/>
      <c r="F533" s="131" t="s">
        <v>148</v>
      </c>
    </row>
    <row r="534" spans="1:6" ht="15.75" hidden="1" x14ac:dyDescent="0.25">
      <c r="A534" s="127"/>
      <c r="B534" s="9" t="s">
        <v>9</v>
      </c>
      <c r="C534" s="29">
        <f>C541+C547+C553</f>
        <v>80160.7</v>
      </c>
      <c r="D534" s="8">
        <f>D541+D547+D553</f>
        <v>80041.3</v>
      </c>
      <c r="E534" s="51">
        <f>D534/C534*100</f>
        <v>99.851049204909643</v>
      </c>
      <c r="F534" s="11"/>
    </row>
    <row r="535" spans="1:6" ht="15.75" hidden="1" x14ac:dyDescent="0.25">
      <c r="A535" s="127"/>
      <c r="B535" s="25" t="s">
        <v>3</v>
      </c>
      <c r="C535" s="86"/>
      <c r="D535" s="86"/>
      <c r="E535" s="6"/>
      <c r="F535" s="11"/>
    </row>
    <row r="536" spans="1:6" ht="15.75" hidden="1" x14ac:dyDescent="0.25">
      <c r="A536" s="127"/>
      <c r="B536" s="25" t="s">
        <v>17</v>
      </c>
      <c r="C536" s="86">
        <v>62397.9</v>
      </c>
      <c r="D536" s="86">
        <v>62397.9</v>
      </c>
      <c r="E536" s="6">
        <f>D536/C536*100</f>
        <v>100</v>
      </c>
      <c r="F536" s="11"/>
    </row>
    <row r="537" spans="1:6" ht="15.75" hidden="1" x14ac:dyDescent="0.25">
      <c r="A537" s="127"/>
      <c r="B537" s="2" t="s">
        <v>5</v>
      </c>
      <c r="C537" s="6">
        <f>C544+C550+C556</f>
        <v>17762.8</v>
      </c>
      <c r="D537" s="86">
        <f>D544+D550+D556</f>
        <v>17643.400000000001</v>
      </c>
      <c r="E537" s="6">
        <f>D537/C537*100</f>
        <v>99.32780867881192</v>
      </c>
      <c r="F537" s="11"/>
    </row>
    <row r="538" spans="1:6" ht="15.75" hidden="1" x14ac:dyDescent="0.25">
      <c r="A538" s="127"/>
      <c r="B538" s="25" t="s">
        <v>22</v>
      </c>
      <c r="C538" s="86"/>
      <c r="D538" s="86"/>
      <c r="E538" s="6">
        <v>0</v>
      </c>
      <c r="F538" s="11"/>
    </row>
    <row r="539" spans="1:6" ht="16.5" hidden="1" thickBot="1" x14ac:dyDescent="0.3">
      <c r="A539" s="126"/>
      <c r="B539" s="182" t="s">
        <v>87</v>
      </c>
      <c r="C539" s="183"/>
      <c r="D539" s="183"/>
      <c r="E539" s="183"/>
      <c r="F539" s="184"/>
    </row>
    <row r="540" spans="1:6" ht="276.75" hidden="1" x14ac:dyDescent="0.25">
      <c r="A540" s="166" t="s">
        <v>27</v>
      </c>
      <c r="B540" s="58" t="s">
        <v>98</v>
      </c>
      <c r="C540" s="86"/>
      <c r="D540" s="86"/>
      <c r="E540" s="6"/>
      <c r="F540" s="129" t="s">
        <v>117</v>
      </c>
    </row>
    <row r="541" spans="1:6" ht="15.75" hidden="1" x14ac:dyDescent="0.25">
      <c r="A541" s="167"/>
      <c r="B541" s="9" t="s">
        <v>48</v>
      </c>
      <c r="C541" s="29">
        <v>7800</v>
      </c>
      <c r="D541" s="8">
        <v>7753.4</v>
      </c>
      <c r="E541" s="29">
        <f>D541/C541*100</f>
        <v>99.402564102564099</v>
      </c>
      <c r="F541" s="11"/>
    </row>
    <row r="542" spans="1:6" ht="15.75" hidden="1" x14ac:dyDescent="0.25">
      <c r="A542" s="167"/>
      <c r="B542" s="25" t="s">
        <v>3</v>
      </c>
      <c r="C542" s="11"/>
      <c r="D542" s="11"/>
      <c r="E542" s="11"/>
      <c r="F542" s="11"/>
    </row>
    <row r="543" spans="1:6" ht="15.75" hidden="1" x14ac:dyDescent="0.25">
      <c r="A543" s="167"/>
      <c r="B543" s="25" t="s">
        <v>17</v>
      </c>
      <c r="C543" s="11"/>
      <c r="D543" s="11"/>
      <c r="E543" s="11"/>
      <c r="F543" s="11"/>
    </row>
    <row r="544" spans="1:6" ht="15.75" hidden="1" x14ac:dyDescent="0.25">
      <c r="A544" s="167"/>
      <c r="B544" s="2" t="s">
        <v>5</v>
      </c>
      <c r="C544" s="37">
        <v>7800</v>
      </c>
      <c r="D544" s="36">
        <v>7753.4</v>
      </c>
      <c r="E544" s="37">
        <f>D544/C544*100</f>
        <v>99.402564102564099</v>
      </c>
      <c r="F544" s="11"/>
    </row>
    <row r="545" spans="1:6" ht="17.25" hidden="1" customHeight="1" x14ac:dyDescent="0.25">
      <c r="A545" s="168"/>
      <c r="B545" s="25" t="s">
        <v>96</v>
      </c>
      <c r="C545" s="11"/>
      <c r="D545" s="11"/>
      <c r="E545" s="11"/>
      <c r="F545" s="11"/>
    </row>
    <row r="546" spans="1:6" ht="153.75" hidden="1" x14ac:dyDescent="0.25">
      <c r="A546" s="166" t="s">
        <v>30</v>
      </c>
      <c r="B546" s="58" t="s">
        <v>99</v>
      </c>
      <c r="C546" s="11"/>
      <c r="D546" s="11"/>
      <c r="E546" s="11"/>
      <c r="F546" s="30" t="s">
        <v>118</v>
      </c>
    </row>
    <row r="547" spans="1:6" ht="15.75" hidden="1" x14ac:dyDescent="0.25">
      <c r="A547" s="167"/>
      <c r="B547" s="9" t="s">
        <v>48</v>
      </c>
      <c r="C547" s="8">
        <f>C549+C550</f>
        <v>62965.4</v>
      </c>
      <c r="D547" s="8">
        <f>D549+D550</f>
        <v>62965.4</v>
      </c>
      <c r="E547" s="29">
        <f>D547/C547*100</f>
        <v>100</v>
      </c>
      <c r="F547" s="11"/>
    </row>
    <row r="548" spans="1:6" ht="15.75" hidden="1" x14ac:dyDescent="0.25">
      <c r="A548" s="167"/>
      <c r="B548" s="25" t="s">
        <v>3</v>
      </c>
      <c r="C548" s="11"/>
      <c r="D548" s="11"/>
      <c r="E548" s="11"/>
      <c r="F548" s="11"/>
    </row>
    <row r="549" spans="1:6" ht="15.75" hidden="1" x14ac:dyDescent="0.25">
      <c r="A549" s="167"/>
      <c r="B549" s="25" t="s">
        <v>17</v>
      </c>
      <c r="C549" s="86">
        <v>62397.9</v>
      </c>
      <c r="D549" s="86">
        <v>62397.9</v>
      </c>
      <c r="E549" s="6">
        <f>D549/C549*100</f>
        <v>100</v>
      </c>
      <c r="F549" s="11"/>
    </row>
    <row r="550" spans="1:6" ht="15.75" hidden="1" x14ac:dyDescent="0.25">
      <c r="A550" s="167"/>
      <c r="B550" s="2" t="s">
        <v>5</v>
      </c>
      <c r="C550" s="86">
        <v>567.5</v>
      </c>
      <c r="D550" s="86">
        <v>567.5</v>
      </c>
      <c r="E550" s="6">
        <f>D550/C550*100</f>
        <v>100</v>
      </c>
      <c r="F550" s="11"/>
    </row>
    <row r="551" spans="1:6" ht="15.75" hidden="1" x14ac:dyDescent="0.25">
      <c r="A551" s="168"/>
      <c r="B551" s="25" t="s">
        <v>96</v>
      </c>
      <c r="C551" s="11"/>
      <c r="D551" s="11"/>
      <c r="E551" s="11"/>
      <c r="F551" s="11"/>
    </row>
    <row r="552" spans="1:6" ht="282" hidden="1" customHeight="1" x14ac:dyDescent="0.25">
      <c r="A552" s="166" t="s">
        <v>35</v>
      </c>
      <c r="B552" s="58" t="s">
        <v>97</v>
      </c>
      <c r="C552" s="11"/>
      <c r="D552" s="11"/>
      <c r="E552" s="11"/>
      <c r="F552" s="131" t="s">
        <v>119</v>
      </c>
    </row>
    <row r="553" spans="1:6" ht="15.75" hidden="1" x14ac:dyDescent="0.25">
      <c r="A553" s="167"/>
      <c r="B553" s="9" t="s">
        <v>48</v>
      </c>
      <c r="C553" s="8">
        <f>C556+C557</f>
        <v>9395.2999999999993</v>
      </c>
      <c r="D553" s="8">
        <f>D556+D557</f>
        <v>9322.5</v>
      </c>
      <c r="E553" s="29">
        <f>D553/C553*100</f>
        <v>99.2251444871372</v>
      </c>
      <c r="F553" s="11"/>
    </row>
    <row r="554" spans="1:6" ht="15.75" hidden="1" x14ac:dyDescent="0.25">
      <c r="A554" s="167"/>
      <c r="B554" s="25" t="s">
        <v>3</v>
      </c>
      <c r="C554" s="11"/>
      <c r="D554" s="11"/>
      <c r="E554" s="11"/>
      <c r="F554" s="11"/>
    </row>
    <row r="555" spans="1:6" ht="15.75" hidden="1" x14ac:dyDescent="0.25">
      <c r="A555" s="167"/>
      <c r="B555" s="25" t="s">
        <v>17</v>
      </c>
      <c r="C555" s="11"/>
      <c r="D555" s="11"/>
      <c r="E555" s="11"/>
      <c r="F555" s="11"/>
    </row>
    <row r="556" spans="1:6" ht="15.75" hidden="1" x14ac:dyDescent="0.25">
      <c r="A556" s="167"/>
      <c r="B556" s="2" t="s">
        <v>5</v>
      </c>
      <c r="C556" s="86">
        <v>9395.2999999999993</v>
      </c>
      <c r="D556" s="86">
        <v>9322.5</v>
      </c>
      <c r="E556" s="6">
        <f>D556/C556*100</f>
        <v>99.2251444871372</v>
      </c>
      <c r="F556" s="11"/>
    </row>
    <row r="557" spans="1:6" ht="15.75" hidden="1" x14ac:dyDescent="0.25">
      <c r="A557" s="168"/>
      <c r="B557" s="25" t="s">
        <v>96</v>
      </c>
      <c r="C557" s="86"/>
      <c r="D557" s="86"/>
      <c r="E557" s="130">
        <v>0</v>
      </c>
      <c r="F557" s="11"/>
    </row>
    <row r="558" spans="1:6" ht="208.5" hidden="1" customHeight="1" x14ac:dyDescent="0.25">
      <c r="A558" s="166">
        <v>19</v>
      </c>
      <c r="B558" s="12" t="s">
        <v>134</v>
      </c>
      <c r="C558" s="86"/>
      <c r="D558" s="86"/>
      <c r="E558" s="86"/>
      <c r="F558" s="138" t="s">
        <v>135</v>
      </c>
    </row>
    <row r="559" spans="1:6" ht="15.75" hidden="1" x14ac:dyDescent="0.25">
      <c r="A559" s="167"/>
      <c r="B559" s="9" t="s">
        <v>9</v>
      </c>
      <c r="C559" s="29">
        <f>C561+C562</f>
        <v>777.8</v>
      </c>
      <c r="D559" s="51">
        <f>D561+D562</f>
        <v>549.4</v>
      </c>
      <c r="E559" s="29">
        <f>D559/C559*100</f>
        <v>70.63512471072255</v>
      </c>
      <c r="F559" s="86"/>
    </row>
    <row r="560" spans="1:6" ht="15.75" hidden="1" x14ac:dyDescent="0.25">
      <c r="A560" s="167"/>
      <c r="B560" s="25" t="s">
        <v>3</v>
      </c>
      <c r="C560" s="86"/>
      <c r="D560" s="86"/>
      <c r="E560" s="86"/>
      <c r="F560" s="86"/>
    </row>
    <row r="561" spans="1:6" ht="16.5" hidden="1" customHeight="1" x14ac:dyDescent="0.25">
      <c r="A561" s="167"/>
      <c r="B561" s="25" t="s">
        <v>17</v>
      </c>
      <c r="C561" s="86">
        <v>700</v>
      </c>
      <c r="D561" s="86">
        <v>494.5</v>
      </c>
      <c r="E561" s="52">
        <f t="shared" ref="E561:E562" si="9">D561/C561*100</f>
        <v>70.642857142857139</v>
      </c>
      <c r="F561" s="86"/>
    </row>
    <row r="562" spans="1:6" ht="15.75" hidden="1" x14ac:dyDescent="0.25">
      <c r="A562" s="167"/>
      <c r="B562" s="2" t="s">
        <v>5</v>
      </c>
      <c r="C562" s="86">
        <v>77.8</v>
      </c>
      <c r="D562" s="86">
        <v>54.9</v>
      </c>
      <c r="E562" s="52">
        <f t="shared" si="9"/>
        <v>70.565552699228789</v>
      </c>
      <c r="F562" s="86"/>
    </row>
    <row r="563" spans="1:6" ht="15.75" hidden="1" x14ac:dyDescent="0.25">
      <c r="A563" s="167"/>
      <c r="B563" s="2" t="s">
        <v>6</v>
      </c>
      <c r="C563" s="37"/>
      <c r="D563" s="92"/>
      <c r="E563" s="37"/>
      <c r="F563" s="86"/>
    </row>
    <row r="564" spans="1:6" ht="15" hidden="1" customHeight="1" x14ac:dyDescent="0.25">
      <c r="A564" s="168"/>
      <c r="B564" s="25" t="s">
        <v>15</v>
      </c>
      <c r="C564" s="86"/>
      <c r="D564" s="86"/>
      <c r="E564" s="86"/>
      <c r="F564" s="86"/>
    </row>
    <row r="565" spans="1:6" ht="306" hidden="1" x14ac:dyDescent="0.25">
      <c r="A565" s="166">
        <v>20</v>
      </c>
      <c r="B565" s="12" t="s">
        <v>140</v>
      </c>
      <c r="C565" s="86"/>
      <c r="D565" s="86"/>
      <c r="E565" s="86"/>
      <c r="F565" s="138" t="s">
        <v>141</v>
      </c>
    </row>
    <row r="566" spans="1:6" ht="15.75" hidden="1" x14ac:dyDescent="0.25">
      <c r="A566" s="167"/>
      <c r="B566" s="9" t="s">
        <v>9</v>
      </c>
      <c r="C566" s="29">
        <f>C568+C569</f>
        <v>100</v>
      </c>
      <c r="D566" s="51">
        <f>D568+D569</f>
        <v>0</v>
      </c>
      <c r="E566" s="29">
        <f>D566/C566*100</f>
        <v>0</v>
      </c>
      <c r="F566" s="86"/>
    </row>
    <row r="567" spans="1:6" ht="15.75" hidden="1" x14ac:dyDescent="0.25">
      <c r="A567" s="167"/>
      <c r="B567" s="25" t="s">
        <v>3</v>
      </c>
      <c r="C567" s="86"/>
      <c r="D567" s="86"/>
      <c r="E567" s="86"/>
      <c r="F567" s="86"/>
    </row>
    <row r="568" spans="1:6" ht="15.75" hidden="1" x14ac:dyDescent="0.25">
      <c r="A568" s="167"/>
      <c r="B568" s="25" t="s">
        <v>17</v>
      </c>
      <c r="C568" s="86"/>
      <c r="D568" s="86"/>
      <c r="E568" s="52"/>
      <c r="F568" s="86"/>
    </row>
    <row r="569" spans="1:6" ht="15.75" hidden="1" x14ac:dyDescent="0.25">
      <c r="A569" s="167"/>
      <c r="B569" s="2" t="s">
        <v>5</v>
      </c>
      <c r="C569" s="6">
        <v>100</v>
      </c>
      <c r="D569" s="86">
        <v>0</v>
      </c>
      <c r="E569" s="6">
        <f t="shared" ref="E569" si="10">D569/C569*100</f>
        <v>0</v>
      </c>
      <c r="F569" s="86"/>
    </row>
    <row r="570" spans="1:6" ht="15.75" hidden="1" x14ac:dyDescent="0.25">
      <c r="A570" s="167"/>
      <c r="B570" s="2" t="s">
        <v>6</v>
      </c>
      <c r="C570" s="37"/>
      <c r="D570" s="92"/>
      <c r="E570" s="37"/>
      <c r="F570" s="86"/>
    </row>
    <row r="571" spans="1:6" ht="15.75" hidden="1" x14ac:dyDescent="0.25">
      <c r="A571" s="168"/>
      <c r="B571" s="25" t="s">
        <v>15</v>
      </c>
      <c r="C571" s="86"/>
      <c r="D571" s="86"/>
      <c r="E571" s="86"/>
      <c r="F571" s="86"/>
    </row>
  </sheetData>
  <mergeCells count="106">
    <mergeCell ref="A101:A107"/>
    <mergeCell ref="A108:A114"/>
    <mergeCell ref="A115:A121"/>
    <mergeCell ref="A150:A156"/>
    <mergeCell ref="B4:F4"/>
    <mergeCell ref="A17:A23"/>
    <mergeCell ref="A46:A52"/>
    <mergeCell ref="C92:F92"/>
    <mergeCell ref="A78:A84"/>
    <mergeCell ref="B70:F70"/>
    <mergeCell ref="A63:A70"/>
    <mergeCell ref="A71:A77"/>
    <mergeCell ref="A53:A59"/>
    <mergeCell ref="A60:A62"/>
    <mergeCell ref="B24:F24"/>
    <mergeCell ref="A25:A31"/>
    <mergeCell ref="A32:A38"/>
    <mergeCell ref="A39:A45"/>
    <mergeCell ref="C16:F16"/>
    <mergeCell ref="B6:B7"/>
    <mergeCell ref="A6:A7"/>
    <mergeCell ref="A208:A214"/>
    <mergeCell ref="A382:A388"/>
    <mergeCell ref="A390:A396"/>
    <mergeCell ref="A337:A343"/>
    <mergeCell ref="A344:A350"/>
    <mergeCell ref="A93:A99"/>
    <mergeCell ref="A85:A91"/>
    <mergeCell ref="A322:A328"/>
    <mergeCell ref="C17:E17"/>
    <mergeCell ref="A157:A163"/>
    <mergeCell ref="A215:A221"/>
    <mergeCell ref="A178:A184"/>
    <mergeCell ref="A171:A177"/>
    <mergeCell ref="A293:A299"/>
    <mergeCell ref="A222:A228"/>
    <mergeCell ref="A260:A266"/>
    <mergeCell ref="A267:A274"/>
    <mergeCell ref="A301:A307"/>
    <mergeCell ref="B100:F100"/>
    <mergeCell ref="A164:A170"/>
    <mergeCell ref="A122:A128"/>
    <mergeCell ref="A129:A135"/>
    <mergeCell ref="A136:A142"/>
    <mergeCell ref="A143:A149"/>
    <mergeCell ref="B539:F539"/>
    <mergeCell ref="A540:A545"/>
    <mergeCell ref="B329:F329"/>
    <mergeCell ref="A330:A336"/>
    <mergeCell ref="A289:A292"/>
    <mergeCell ref="B2:F2"/>
    <mergeCell ref="B3:F3"/>
    <mergeCell ref="C6:C7"/>
    <mergeCell ref="D6:D7"/>
    <mergeCell ref="E6:E7"/>
    <mergeCell ref="F6:F7"/>
    <mergeCell ref="A411:A417"/>
    <mergeCell ref="A509:A514"/>
    <mergeCell ref="B300:F300"/>
    <mergeCell ref="A194:A200"/>
    <mergeCell ref="B193:F193"/>
    <mergeCell ref="A186:A193"/>
    <mergeCell ref="B259:F259"/>
    <mergeCell ref="A251:A259"/>
    <mergeCell ref="B229:F229"/>
    <mergeCell ref="A229:A236"/>
    <mergeCell ref="A237:A243"/>
    <mergeCell ref="A244:A250"/>
    <mergeCell ref="A201:A207"/>
    <mergeCell ref="A351:A357"/>
    <mergeCell ref="A358:A364"/>
    <mergeCell ref="A275:A281"/>
    <mergeCell ref="A282:A288"/>
    <mergeCell ref="A463:A467"/>
    <mergeCell ref="A469:A475"/>
    <mergeCell ref="A502:A507"/>
    <mergeCell ref="A483:A488"/>
    <mergeCell ref="A476:A481"/>
    <mergeCell ref="A495:A500"/>
    <mergeCell ref="A489:A494"/>
    <mergeCell ref="A308:A314"/>
    <mergeCell ref="A315:A321"/>
    <mergeCell ref="A558:A564"/>
    <mergeCell ref="A565:A571"/>
    <mergeCell ref="A546:A551"/>
    <mergeCell ref="A552:A557"/>
    <mergeCell ref="A366:A372"/>
    <mergeCell ref="A374:A380"/>
    <mergeCell ref="B397:F397"/>
    <mergeCell ref="B418:F418"/>
    <mergeCell ref="B462:F462"/>
    <mergeCell ref="A426:A432"/>
    <mergeCell ref="A433:A439"/>
    <mergeCell ref="A440:A446"/>
    <mergeCell ref="A447:A453"/>
    <mergeCell ref="A398:A400"/>
    <mergeCell ref="A419:A425"/>
    <mergeCell ref="A455:A461"/>
    <mergeCell ref="B373:F373"/>
    <mergeCell ref="A402:A405"/>
    <mergeCell ref="A406:A409"/>
    <mergeCell ref="B508:F508"/>
    <mergeCell ref="A515:A520"/>
    <mergeCell ref="A521:A526"/>
    <mergeCell ref="A527:A531"/>
    <mergeCell ref="B482:F482"/>
  </mergeCells>
  <pageMargins left="0.78740157480314965" right="0.39370078740157483" top="0.74803149606299213" bottom="0.74803149606299213" header="0.31496062992125984" footer="0.31496062992125984"/>
  <pageSetup paperSize="9" scale="63" fitToHeight="24"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F14"/>
  <sheetViews>
    <sheetView topLeftCell="A4" workbookViewId="0">
      <selection activeCell="B3" sqref="B3:F3"/>
    </sheetView>
  </sheetViews>
  <sheetFormatPr defaultRowHeight="15" x14ac:dyDescent="0.25"/>
  <cols>
    <col min="1" max="1" width="5" customWidth="1"/>
    <col min="2" max="2" width="43.28515625" customWidth="1"/>
    <col min="3" max="5" width="12.7109375" customWidth="1"/>
    <col min="6" max="6" width="33.28515625" customWidth="1"/>
  </cols>
  <sheetData>
    <row r="2" spans="1:6" ht="9.75" customHeight="1" x14ac:dyDescent="0.25"/>
    <row r="3" spans="1:6" ht="57.75" customHeight="1" x14ac:dyDescent="0.25">
      <c r="B3" s="214" t="s">
        <v>116</v>
      </c>
      <c r="C3" s="214"/>
      <c r="D3" s="214"/>
      <c r="E3" s="214"/>
      <c r="F3" s="214"/>
    </row>
    <row r="4" spans="1:6" ht="24" customHeight="1" x14ac:dyDescent="0.25"/>
    <row r="5" spans="1:6" ht="235.5" customHeight="1" x14ac:dyDescent="0.25">
      <c r="A5" s="166">
        <v>1</v>
      </c>
      <c r="B5" s="5" t="s">
        <v>24</v>
      </c>
      <c r="C5" s="2"/>
      <c r="D5" s="2"/>
      <c r="E5" s="2"/>
      <c r="F5" s="54" t="s">
        <v>157</v>
      </c>
    </row>
    <row r="6" spans="1:6" ht="15.75" x14ac:dyDescent="0.25">
      <c r="A6" s="167"/>
      <c r="B6" s="9" t="s">
        <v>9</v>
      </c>
      <c r="C6" s="8">
        <f>C7+C8+C9+C10+C11</f>
        <v>13993.480000000001</v>
      </c>
      <c r="D6" s="8">
        <f>D7+D8+D9+D10+D11</f>
        <v>13993.480000000001</v>
      </c>
      <c r="E6" s="51">
        <f>D6/C6*100</f>
        <v>100</v>
      </c>
      <c r="F6" s="2"/>
    </row>
    <row r="7" spans="1:6" ht="29.25" customHeight="1" x14ac:dyDescent="0.25">
      <c r="A7" s="167"/>
      <c r="B7" s="25" t="s">
        <v>13</v>
      </c>
      <c r="C7" s="86">
        <v>6492.05</v>
      </c>
      <c r="D7" s="86">
        <v>6492.05</v>
      </c>
      <c r="E7" s="86">
        <f>D7/C7*100</f>
        <v>100</v>
      </c>
      <c r="F7" s="2"/>
    </row>
    <row r="8" spans="1:6" ht="15.75" x14ac:dyDescent="0.25">
      <c r="A8" s="167"/>
      <c r="B8" s="2" t="s">
        <v>4</v>
      </c>
      <c r="C8" s="86">
        <v>5049.58</v>
      </c>
      <c r="D8" s="86">
        <v>5049.58</v>
      </c>
      <c r="E8" s="86">
        <f>D8/C8*100</f>
        <v>100</v>
      </c>
      <c r="F8" s="2"/>
    </row>
    <row r="9" spans="1:6" ht="15.75" x14ac:dyDescent="0.25">
      <c r="A9" s="167"/>
      <c r="B9" s="2" t="s">
        <v>5</v>
      </c>
      <c r="C9" s="86"/>
      <c r="D9" s="86"/>
      <c r="E9" s="86"/>
      <c r="F9" s="2"/>
    </row>
    <row r="10" spans="1:6" ht="15.75" x14ac:dyDescent="0.25">
      <c r="A10" s="167"/>
      <c r="B10" s="2" t="s">
        <v>6</v>
      </c>
      <c r="C10" s="86">
        <v>2451.85</v>
      </c>
      <c r="D10" s="86">
        <v>2451.85</v>
      </c>
      <c r="E10" s="86">
        <f>D10/C10*100</f>
        <v>100</v>
      </c>
      <c r="F10" s="2"/>
    </row>
    <row r="11" spans="1:6" ht="15.75" x14ac:dyDescent="0.25">
      <c r="A11" s="168"/>
      <c r="B11" s="2" t="s">
        <v>7</v>
      </c>
      <c r="C11" s="2"/>
      <c r="D11" s="2"/>
      <c r="E11" s="2"/>
      <c r="F11" s="2"/>
    </row>
    <row r="14" spans="1:6" s="136" customFormat="1" ht="39.75" customHeight="1" x14ac:dyDescent="0.25">
      <c r="A14" s="213" t="s">
        <v>103</v>
      </c>
      <c r="B14" s="213"/>
      <c r="C14" s="213"/>
      <c r="D14" s="213"/>
      <c r="E14" s="213"/>
      <c r="F14" s="213"/>
    </row>
  </sheetData>
  <mergeCells count="3">
    <mergeCell ref="A5:A11"/>
    <mergeCell ref="A14:F14"/>
    <mergeCell ref="B3:F3"/>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МП</vt:lpstr>
      <vt:lpstr>МАП</vt:lpstr>
      <vt:lpstr>Лист3</vt:lpstr>
      <vt:lpstr>Лист2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2018-04-04T14:32:20Z</dcterms:modified>
</cp:coreProperties>
</file>