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615" windowHeight="11310"/>
  </bookViews>
  <sheets>
    <sheet name="МП" sheetId="1" r:id="rId1"/>
    <sheet name="МАП" sheetId="2" r:id="rId2"/>
    <sheet name="Лист3" sheetId="3" r:id="rId3"/>
    <sheet name="Лист2" sheetId="4" r:id="rId4"/>
  </sheets>
  <calcPr calcId="152511"/>
</workbook>
</file>

<file path=xl/calcChain.xml><?xml version="1.0" encoding="utf-8"?>
<calcChain xmlns="http://schemas.openxmlformats.org/spreadsheetml/2006/main">
  <c r="C424" i="1" l="1"/>
  <c r="D542" i="1" l="1"/>
  <c r="C542" i="1"/>
  <c r="E542" i="1" l="1"/>
  <c r="D424" i="1" l="1"/>
  <c r="D273" i="1"/>
  <c r="C273" i="1"/>
  <c r="C28" i="1" l="1"/>
  <c r="D28" i="1"/>
  <c r="E29" i="1"/>
  <c r="E30" i="1"/>
  <c r="E31" i="1"/>
  <c r="E32" i="1"/>
  <c r="C35" i="1"/>
  <c r="D35" i="1"/>
  <c r="E38" i="1"/>
  <c r="C42" i="1"/>
  <c r="D42" i="1"/>
  <c r="E44" i="1"/>
  <c r="E45" i="1"/>
  <c r="C49" i="1"/>
  <c r="D49" i="1"/>
  <c r="E51" i="1"/>
  <c r="E52" i="1"/>
  <c r="C56" i="1"/>
  <c r="D56" i="1"/>
  <c r="E58" i="1"/>
  <c r="E59" i="1"/>
  <c r="C63" i="1"/>
  <c r="D63" i="1"/>
  <c r="E64" i="1"/>
  <c r="E28" i="1" l="1"/>
  <c r="E42" i="1"/>
  <c r="E35" i="1"/>
  <c r="E63" i="1"/>
  <c r="E56" i="1"/>
  <c r="E49" i="1"/>
  <c r="C507" i="1"/>
  <c r="C506" i="1"/>
  <c r="E15" i="1" l="1"/>
  <c r="C274" i="1"/>
  <c r="D275" i="1" l="1"/>
  <c r="D14" i="1" s="1"/>
  <c r="D274" i="1"/>
  <c r="E274" i="1" s="1"/>
  <c r="C275" i="1"/>
  <c r="E288" i="1"/>
  <c r="D318" i="1"/>
  <c r="C318" i="1"/>
  <c r="C14" i="1" l="1"/>
  <c r="E14" i="1" s="1"/>
  <c r="E275" i="1"/>
  <c r="D208" i="1"/>
  <c r="C208" i="1"/>
  <c r="D207" i="1"/>
  <c r="C207" i="1"/>
  <c r="D76" i="1" l="1"/>
  <c r="E502" i="1" l="1"/>
  <c r="E499" i="1"/>
  <c r="E490" i="1"/>
  <c r="E469" i="1"/>
  <c r="D429" i="1" l="1"/>
  <c r="C429" i="1"/>
  <c r="E431" i="1"/>
  <c r="E425" i="1"/>
  <c r="E400" i="1" l="1"/>
  <c r="D106" i="1" l="1"/>
  <c r="D13" i="1" s="1"/>
  <c r="D167" i="1"/>
  <c r="C167" i="1"/>
  <c r="D160" i="1"/>
  <c r="C160" i="1"/>
  <c r="E147" i="1"/>
  <c r="E495" i="1" l="1"/>
  <c r="E482" i="1"/>
  <c r="E470" i="1"/>
  <c r="D437" i="1"/>
  <c r="C437" i="1"/>
  <c r="D433" i="1"/>
  <c r="C433" i="1"/>
  <c r="E435" i="1"/>
  <c r="E396" i="1"/>
  <c r="E374" i="1" l="1"/>
  <c r="E360" i="1"/>
  <c r="E364" i="1"/>
  <c r="E353" i="1"/>
  <c r="E357" i="1"/>
  <c r="E336" i="1"/>
  <c r="E340" i="1"/>
  <c r="E329" i="1"/>
  <c r="E333" i="1"/>
  <c r="D279" i="1" l="1"/>
  <c r="E208" i="1" l="1"/>
  <c r="E213" i="1" l="1"/>
  <c r="E216" i="1"/>
  <c r="E79" i="1" l="1"/>
  <c r="E80" i="1"/>
  <c r="D83" i="1"/>
  <c r="C83" i="1"/>
  <c r="E378" i="1" l="1"/>
  <c r="E500" i="1" l="1"/>
  <c r="D507" i="1"/>
  <c r="D506" i="1"/>
  <c r="D505" i="1"/>
  <c r="C505" i="1"/>
  <c r="D447" i="1"/>
  <c r="C447" i="1"/>
  <c r="C12" i="1" s="1"/>
  <c r="E476" i="1"/>
  <c r="E464" i="1"/>
  <c r="E458" i="1"/>
  <c r="E507" i="1" l="1"/>
  <c r="E506" i="1"/>
  <c r="E437" i="1"/>
  <c r="E438" i="1"/>
  <c r="E434" i="1"/>
  <c r="E433" i="1"/>
  <c r="E430" i="1"/>
  <c r="E429" i="1"/>
  <c r="D399" i="1"/>
  <c r="C399" i="1"/>
  <c r="E404" i="1"/>
  <c r="D349" i="1"/>
  <c r="E385" i="1"/>
  <c r="D381" i="1"/>
  <c r="C381" i="1"/>
  <c r="E367" i="1"/>
  <c r="E371" i="1"/>
  <c r="E326" i="1"/>
  <c r="E322" i="1"/>
  <c r="D12" i="1" l="1"/>
  <c r="E12" i="1" s="1"/>
  <c r="E318" i="1"/>
  <c r="E349" i="1"/>
  <c r="E399" i="1"/>
  <c r="E419" i="1"/>
  <c r="E381" i="1"/>
  <c r="D308" i="1"/>
  <c r="C308" i="1"/>
  <c r="E310" i="1"/>
  <c r="E309" i="1"/>
  <c r="E245" i="1"/>
  <c r="E244" i="1"/>
  <c r="D262" i="1"/>
  <c r="E262" i="1" s="1"/>
  <c r="E259" i="1"/>
  <c r="E255" i="1"/>
  <c r="E308" i="1" l="1"/>
  <c r="E273" i="1"/>
  <c r="D301" i="1"/>
  <c r="C301" i="1"/>
  <c r="E305" i="1"/>
  <c r="E304" i="1"/>
  <c r="E294" i="1"/>
  <c r="E298" i="1"/>
  <c r="D286" i="1"/>
  <c r="C286" i="1"/>
  <c r="E291" i="1"/>
  <c r="E290" i="1"/>
  <c r="C279" i="1"/>
  <c r="E279" i="1" s="1"/>
  <c r="E283" i="1"/>
  <c r="E222" i="1"/>
  <c r="E218" i="1"/>
  <c r="E301" i="1" l="1"/>
  <c r="E286" i="1"/>
  <c r="E229" i="1"/>
  <c r="E227" i="1"/>
  <c r="E226" i="1"/>
  <c r="D225" i="1"/>
  <c r="C225" i="1"/>
  <c r="E215" i="1"/>
  <c r="C106" i="1"/>
  <c r="E177" i="1"/>
  <c r="E176" i="1"/>
  <c r="D174" i="1"/>
  <c r="C174" i="1"/>
  <c r="E170" i="1"/>
  <c r="E167" i="1"/>
  <c r="E163" i="1"/>
  <c r="E160" i="1"/>
  <c r="E156" i="1"/>
  <c r="E155" i="1"/>
  <c r="E149" i="1"/>
  <c r="E137" i="1"/>
  <c r="E130" i="1"/>
  <c r="E129" i="1"/>
  <c r="E128" i="1"/>
  <c r="E120" i="1"/>
  <c r="E118" i="1"/>
  <c r="E117" i="1"/>
  <c r="E116" i="1"/>
  <c r="E111" i="1"/>
  <c r="E110" i="1"/>
  <c r="E72" i="1"/>
  <c r="E93" i="1"/>
  <c r="E90" i="1"/>
  <c r="E86" i="1"/>
  <c r="E83" i="1"/>
  <c r="C76" i="1"/>
  <c r="E24" i="1"/>
  <c r="C13" i="1" l="1"/>
  <c r="E13" i="1" s="1"/>
  <c r="E225" i="1"/>
  <c r="E268" i="1"/>
  <c r="E106" i="1"/>
  <c r="E211" i="1"/>
  <c r="E207" i="1"/>
  <c r="E174" i="1"/>
  <c r="E76" i="1"/>
  <c r="E113" i="1"/>
</calcChain>
</file>

<file path=xl/sharedStrings.xml><?xml version="1.0" encoding="utf-8"?>
<sst xmlns="http://schemas.openxmlformats.org/spreadsheetml/2006/main" count="751" uniqueCount="266">
  <si>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</si>
  <si>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</si>
  <si>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</si>
  <si>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</si>
  <si>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</si>
  <si>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</si>
  <si>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</si>
  <si>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</si>
  <si>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</si>
  <si>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</si>
  <si>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</si>
  <si>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</si>
  <si>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</si>
  <si>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</si>
  <si>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</si>
  <si>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</si>
  <si>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</si>
  <si>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</si>
  <si>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</si>
  <si>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бюджеты сельских поселений</t>
  </si>
  <si>
    <t>Комитет имущественных и земельных отношений</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</si>
  <si>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</si>
  <si>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</si>
  <si>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</si>
  <si>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</si>
  <si>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</si>
  <si>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</si>
  <si>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</si>
  <si>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</si>
  <si>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</si>
  <si>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</si>
  <si>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</si>
  <si>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</si>
  <si>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</si>
  <si>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</si>
  <si>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</si>
  <si>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</si>
  <si>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</si>
  <si>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</si>
  <si>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</si>
  <si>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</si>
  <si>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</si>
  <si>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</si>
  <si>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ВСЕГО по подпрограмме</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</si>
  <si>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</si>
  <si>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</si>
  <si>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</si>
  <si>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</si>
  <si>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</si>
  <si>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</si>
  <si>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</si>
  <si>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</si>
  <si>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</si>
  <si>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</si>
  <si>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</si>
  <si>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</si>
  <si>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</si>
  <si>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</si>
  <si>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</si>
  <si>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</si>
  <si>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</si>
  <si>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</si>
  <si>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</si>
  <si>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</si>
  <si>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</si>
  <si>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</si>
  <si>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</si>
  <si>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</si>
  <si>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</si>
  <si>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</si>
  <si>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</si>
  <si>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</si>
  <si>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</si>
  <si>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</si>
  <si>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</si>
  <si>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</si>
  <si>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</si>
  <si>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</si>
  <si>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</si>
  <si>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</si>
  <si>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Отдел сельского хозяйства</t>
  </si>
  <si>
    <t>Комитет по торговле, услугам, развитию малого предпринимательства</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</si>
  <si>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</si>
  <si>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</si>
  <si>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</si>
  <si>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</si>
  <si>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</si>
  <si>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</si>
  <si>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</si>
  <si>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</si>
  <si>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</si>
  <si>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</si>
  <si>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</si>
  <si>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</si>
  <si>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</si>
  <si>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рамках подпрограммы за счет внебюджетных источников проведена реконструкция и капитальный ремонт тепловых сетей в 15, 16, 17, 34 микрорайоне. В отчетном году продолжена реконструкция водоводов от жилого дома № 3 в 34 мкр. до водозабора «Дубинин луг». По данному объекту освоено 15,2 млн. руб., в том числе за счет средств областного бюджета -14400,00 тыс. руб., за счет бюджета Рославльского городского поселения – 801,43 тыс. руб. По подпрограмме установлено 2 целевых показателя: реконструкция и капитальный ремонт тепловых сетей в 15, 16, 17, 34 микрорайоне 9п.м.) -1200 п.м. и реконструкция водоводов от жилого дома № 3 в 34 мкр. до водозабора «Дубинин луг» - 2700 п.м.. Оба показателя выполнены на 100%. Степень эффективности подпрограммы составила 1,01, что свидетельствует о ее высокой степени эффективности. </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</si>
  <si>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</si>
  <si>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</si>
  <si>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</si>
  <si>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</si>
  <si>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</si>
  <si>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</si>
  <si>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</si>
  <si>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</si>
  <si>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</si>
  <si>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</si>
  <si>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</si>
  <si>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</si>
  <si>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</si>
  <si>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</si>
  <si>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 xml:space="preserve">По данной подпрограмме финансирование не предусмотрено. В качестве целевых показателей  представлено 6 показателей, из которых не выполнен только один - доля объемов тепловой энергии, расчеты за которую осуществляляются с использованием приборов учета в общем объеме тепловой энергии, потребляемых в бюджетных учреждениях  на территории МО "Рославльский район" - выполнение составило 57,8%. Финансирование данной подпрограммы не предусмотрено. Эффективность данной подпрограммы удовлетворительная, степень эффективности реализации подпрограммы составила 0,77. </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</si>
  <si>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</si>
  <si>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</si>
  <si>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</si>
  <si>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</si>
  <si>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</si>
  <si>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</si>
  <si>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Наименование программы </t>
  </si>
  <si>
    <t xml:space="preserve">федеральный бюджет </t>
  </si>
  <si>
    <t>о</t>
  </si>
  <si>
    <t>Программа не финансировалась. Мероприятия  (не предусматривающие финансирования)выполнены.</t>
  </si>
  <si>
    <t xml:space="preserve">Муниципальная программа "Охрана окружающей среды на территрии муниципального образования "Духовщинский район"Смоленской области </t>
  </si>
  <si>
    <t xml:space="preserve">Муниципальная программа «Развитие культуры, искусства и спорта в муниципальном образовании  "Духовщинский район" Смоленской области" </t>
  </si>
  <si>
    <t xml:space="preserve">Муниципальная программа "Противодействие экстремизму и профилактика терроризма на территории муниципального образования "Духовщинский район" Смоленской области </t>
  </si>
  <si>
    <t>Муниципальная программа "Обеспечение сохранности документов Архивного фонда РФ в муниципальном образовании "Духовщинский район" Смоленской области</t>
  </si>
  <si>
    <t xml:space="preserve">Муниципальная программа "Содействие развитию малого и среднего предпринимательства в муниципальном образовании "Духовщинский район" Смоленской области </t>
  </si>
  <si>
    <t xml:space="preserve">Муниципальная программа "Управление земельными ресурсами муниципального образования "Духовщинский район" Смоленской области </t>
  </si>
  <si>
    <t xml:space="preserve">Муниципальная программа "Создание доступной среды для лиц с ограниченными возмижностями, проживающих на территории муниципального образования "Духовщинский район"Смоленской области </t>
  </si>
  <si>
    <t xml:space="preserve">Муниципальная программа "Противодействие коррупции в муниципальном образовании Духовщинский район"Смоленской области </t>
  </si>
  <si>
    <t xml:space="preserve">Муниципальная программа "Безопасный город на территоиии муниципального образования Духовщинский район"Смоленской области </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</si>
  <si>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t>
  </si>
  <si>
    <t xml:space="preserve">МП "Развитие сельскохозяйственного производства в муниципальном образовании "Духовщинский район" Смоленской области" </t>
  </si>
  <si>
    <t>Муниципальная  Программа "Управление финансами в муниципальном образовании  "Духовщинский район" Смоленской области"</t>
  </si>
  <si>
    <t xml:space="preserve">Муниципальная программа "Создание условий для эффективного и ответственного управления муниципальными финансами» </t>
  </si>
  <si>
    <t>Муниципальная программа "Обеспечение жильем молодых семей"</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</si>
  <si>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t>
  </si>
  <si>
    <t xml:space="preserve"> </t>
  </si>
  <si>
    <t>Муниципальнная программа "Развитие системы образования  в муниципальном  образовании "Духовщинский район" Смоленской области "</t>
  </si>
  <si>
    <t>Муниципальная программа "Демографическое развитие муниципального образования "Духовщинский район" Смоленской области</t>
  </si>
  <si>
    <t>Комплекс процессных мероприятий "Совершенствование системы устройства детей-сирот и детей , оставшихся без попечения родителей, на воспитание в семьи и сопровождение выпускников интернатных организаций"</t>
  </si>
  <si>
    <t>Комплекс процессных мероприятий "Проведение мероприятий по отдыху и оздоровлению детей"</t>
  </si>
  <si>
    <t>Комплекс процессных мероприятий "Педагогические кадры"</t>
  </si>
  <si>
    <t>Муниципальная программа "Развитие дорожно-транспортного комплекса в  муниципальном образовании "Духовщинский район" Смоленской области</t>
  </si>
  <si>
    <t>Комплекс процессных мероприятий "Обеспечение организационных условий для реализации муниципальной программы</t>
  </si>
  <si>
    <t>Комплекс процессных мероприятий "Формирование фонда капитального ремонта на счете регионального оператора и об организации проведения капитьального ремонта общего имущества в многоквартирных домах"</t>
  </si>
  <si>
    <t>Комплекс процессных мероприятий "Обеспечение реализации переданных полномочий, отдельными государственными полномочиями"</t>
  </si>
  <si>
    <t>Комплекс процессных мероприятий "Повышение эффективности управления муниципальным имуществом"</t>
  </si>
  <si>
    <t>Муниципальная программа "Усиление борьбы с преступностью и профилактике правонарушений на территории муниципального образования "Духовщинский район" Смоленской области"</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</si>
  <si>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</si>
  <si>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t>
  </si>
  <si>
    <t>Комплекс процессных мероприятий "Предоставление социальных доплат замещавшим муниципальные должности за выслугу лет к пенсии"</t>
  </si>
  <si>
    <t>ВСЕГО по процессным мероприятиям</t>
  </si>
  <si>
    <t>Комплекс процессных мероприятий  " Ежегодная денежная выплата лицам, удостоянным звания "Почетный гражданин Духовщинского района Смоленской области</t>
  </si>
  <si>
    <t>Фактически освоено по комплексу процессных мероприятий 100% от запланированного объема финансирования.Оценка эффективности реализации комплекса процессных мероприятий составила 1,0, что соответсвует высокой эффективности.</t>
  </si>
  <si>
    <t>региональный проект  "Современная школа"</t>
  </si>
  <si>
    <t>Комплекс процессных мероприятий "Развитие дошкольного образования"</t>
  </si>
  <si>
    <t>Комплекс процессных мероприятий "Развитие общего образования"</t>
  </si>
  <si>
    <t xml:space="preserve">ВСЕГО </t>
  </si>
  <si>
    <t>Комплекс процессных мероприятий "Развитие дополнительного образования детей"</t>
  </si>
  <si>
    <t>Комплекс процессных мероприятий "Организация питания обучающихся"</t>
  </si>
  <si>
    <t>Комплекс процессных мероприятий "Дети и семья"</t>
  </si>
  <si>
    <t>Комплекс процессных мероприятий "Содействие временного трудоустройства несовершеннолетних граждан от 14 до 18 лет"</t>
  </si>
  <si>
    <t>Комплекс процессных мероприятий "Аналитическое, нормативно-методическое обеспечение образовательного процесса"</t>
  </si>
  <si>
    <t>Комплекс процессных мероприятий "Финансовое обеспечение развития системы образования"</t>
  </si>
  <si>
    <t>Фактически освоено по комплексу програмных мероприятий 100% от запланированного объема финансирования.Оценка эффективности реализации  составила 1,0, что соответсвует высокой эффективности.</t>
  </si>
  <si>
    <t>ВСЕГО</t>
  </si>
  <si>
    <t>Фактически освоено по комплексу процессных мероприятий 100% от запланированного объема финансирования.Оценка эффективности реализации  составила 1,0, что соответсвует высокой эффективности.</t>
  </si>
  <si>
    <t>Региональный проект "Культурная среда"</t>
  </si>
  <si>
    <t>Региональный проект "Творческие люди"</t>
  </si>
  <si>
    <t>Ведомственный проект "Развитие театрально-концертного и культурно-досугового обслуживания населения"</t>
  </si>
  <si>
    <t xml:space="preserve">Комплекс процессных мероприятий "Организация культурно – досугового обслуживания населения" </t>
  </si>
  <si>
    <t xml:space="preserve">Комплекс процессных мероприятий  "Организация музейного обслуживания" </t>
  </si>
  <si>
    <t xml:space="preserve">Комплекс процессных мероприятий "Организация библиотечного обслуживания населения" </t>
  </si>
  <si>
    <t xml:space="preserve">Комплекс процессных мероприятий "Организация кинообслуживания населения тематическими кинопрограммами" </t>
  </si>
  <si>
    <t xml:space="preserve">Комплекс процессных мероприятий "Организация предоставления дополнительного образования в сфере культуры и  искусства" </t>
  </si>
  <si>
    <t xml:space="preserve">Комплекс процессных мероприятий "Развитие физической культуры и спорта" </t>
  </si>
  <si>
    <t>Фактически освоено по комплексу процессных мероприятий 100 % от запланированного объема финансирования.Оценка эффективности реализации  составила 1,0, что соответсвует высокой эффективности.</t>
  </si>
  <si>
    <t>Комплекс процессных мероприятий "Развитие информационного общества и формирование электронного правительства в муниципальном образовании "Духовщинский район" Смоленской области"</t>
  </si>
  <si>
    <t>Фактически освоено по комплексу процессных мероприятий 100% от запланированного объема финансирования.Оценка эффективности реализации составила 1,0, что соответсвует высокой эффективности.</t>
  </si>
  <si>
    <t xml:space="preserve"> Комплекс процессных мероприятий "Педагогические кадры".</t>
  </si>
  <si>
    <t>Фактически освоено покомплексу процессных мероприятий 100% от запланированного объема финансирования.Оценка эффективности реализации  составила 1,0, что соответсвует высокой эффективности.</t>
  </si>
  <si>
    <t xml:space="preserve">Комплекс процессных мероприятий "Аналитическое, нормативно- методическое обеспечение в сфере культуры" </t>
  </si>
  <si>
    <t xml:space="preserve">Комплекс процессных мероприятий "Финансовое обеспечение развития сферы культуры и спорта" </t>
  </si>
  <si>
    <t>Исполнение программы составляет 100%. В целом реализация муниципальной программы носит положительный характер.Оценка эффективности реализации  программы составила 1,0, что соответсвует высокой эффективности.</t>
  </si>
  <si>
    <t>о реализации и оценки муниципальных  программ на территории                                                                                                                                                                                          муниципального образования "Духовщинский район" Смоленской области за 2023 год</t>
  </si>
  <si>
    <t>Объем финансирования, предусмотренный на 2023 год</t>
  </si>
  <si>
    <t>Объем финансирования фактически освоенный за 2023 год</t>
  </si>
  <si>
    <t>Процент освоения средств от объема финансирования, предусмотренного на 2023 год</t>
  </si>
  <si>
    <t>Фактически освоено по комплексу процессных мероприятий  99,7% от запланированного объема финансирования.Оценка эффективности реализации мероприятий составила 1,0, что соответсвует высокой эффективности.</t>
  </si>
  <si>
    <t xml:space="preserve">Мероприятия данной муниципальной программы реализованы в разрезе регионального проекта и комплексов процессных мероприятий. Фактически освоено по программе 99,77% от запланированного объема финансирования.Эффективность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процессных мероприятий, итоговое значение степени эффективности составило за 2023 год 1,0, что соответствует высокой эффективности. </t>
  </si>
  <si>
    <t>Фактически освоено по комплексу процессных мероприятий 99,94%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</si>
  <si>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99,2 %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</si>
  <si>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96,8%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</si>
  <si>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99,7%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</si>
  <si>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99,8% от запланированного объема финансирования.Оценка эффективности реализации  составила 1,0, что соответсвует высокой эффективности.</t>
  </si>
  <si>
    <t>4071600,0</t>
  </si>
  <si>
    <t>Фактически освоено по комплексу процессных мероприятий 98,93% от запланированного объема финансирования.Оценка эффективности реализации  составила 1,0, что соответсвует высокой эффективности.</t>
  </si>
  <si>
    <t>339600,0</t>
  </si>
  <si>
    <t>3222400,0</t>
  </si>
  <si>
    <t>Фактически освоено покомплексу процессных мероприятий  99,84% от запланированного объема финансирования.Оценка эффективности реализации  составила 1,0, что соответсвует высокой эффективности.</t>
  </si>
  <si>
    <t>региональный проект "Патриотическое воспитание граждан РФ"</t>
  </si>
  <si>
    <t>169900,0</t>
  </si>
  <si>
    <t>3873659,8</t>
  </si>
  <si>
    <t xml:space="preserve">Исполнение программы составляет 98,87%.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</si>
  <si>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Фактически освоено по комплексу процессных мероприятий 98,91%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</si>
  <si>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98,10%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</si>
  <si>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98,41% от запланированного объема финансирования.Оценка эффективности реализации составила 1,0, что соответсвует высокой эффективности.</t>
  </si>
  <si>
    <t>100</t>
  </si>
  <si>
    <t>Комплекс процессных мероприятий Обеспечение организационных условий для реализации муниципальной программы"</t>
  </si>
  <si>
    <t>10000,0</t>
  </si>
  <si>
    <t>Комплекс процессных мероприятий "Создание условий для снижения уровня общей преступности"</t>
  </si>
  <si>
    <t>Ведоственный проект "Оказание государственной подддержке детям-сиротам, проживающим на территриии Смоленской области, в обеспечении жильем"</t>
  </si>
  <si>
    <t>4803331,5</t>
  </si>
  <si>
    <t>4704641,1</t>
  </si>
  <si>
    <t>Комплекс процессных мероприятий "Совершенствование системы патриотического воспитания молодежи""</t>
  </si>
  <si>
    <t>Комплекс процессных мероприятий "Исполнение органами местного самоуправления муниципального образования "Духовщинский район" Смоленской области полномочий органов государственной власти Смоленской области по расчету и предоставлению дотаций городских и сельских поселений муниципального образования за счет средств областного бюджета"</t>
  </si>
  <si>
    <t>Комплекс процессных мероприятий  " Проведение организационных вопросов по противодействию терроризма"</t>
  </si>
  <si>
    <t>16164515,3</t>
  </si>
  <si>
    <t>Фактически освоено по комплексу процессных мероприятий 99,56 % от запланированного объема финансирования.Оценка эффективности реализации  составила 1,0, что соответсвует высокой эффективности.</t>
  </si>
  <si>
    <t xml:space="preserve">Комплекс процессных мероприятий "Развитие архивного дела в муниципальном образовании "Духовщинский район" Смоленской области" </t>
  </si>
  <si>
    <t xml:space="preserve">Комплекс процессных мероприятий "Создание и развите инфраструктуры поддержки субъектов малого и среднего предпринимательства" </t>
  </si>
  <si>
    <t>Фактически освоено по комплексу процессных мероприятий 99,6%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</si>
  <si>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комплексу процессных мероприятий 97,95% от запланированного объема финансирования.Оценка эффективности реализации  составила 1,0, что соответсвует высокой эффективности.</t>
  </si>
  <si>
    <t xml:space="preserve">Комплекс процессных мероприятий "Обеспечение организационных условий для реализации муниципальной программы" </t>
  </si>
  <si>
    <r>
      <t>Ф</t>
    </r>
    <r>
      <rPr>
        <sz val="10"/>
        <color theme="1"/>
        <rFont val="Times New Roman"/>
        <family val="1"/>
        <charset val="204"/>
      </rPr>
      <t>актически освоено по комплексу процессных мероприятий 99,6% от запланированного объема финансирования.Оценка эффективности реализации  составила 1,0, что соответсвует высокой эффективности.</t>
    </r>
  </si>
  <si>
    <t xml:space="preserve">Комплекс процессных мероприятий "Создание условий для улучшения качества жизни для лиц с ограниченными возможностями" </t>
  </si>
  <si>
    <r>
      <t>Ф</t>
    </r>
    <r>
      <rPr>
        <sz val="10"/>
        <color theme="1"/>
        <rFont val="Times New Roman"/>
        <family val="1"/>
        <charset val="204"/>
      </rPr>
      <t>актически освоено по комплексу процессных мероприятий 100% от запланированного объема финансирования.Оценка эффективности реализации  составила 1,0, что соответсвует высокой эффективности.</t>
    </r>
  </si>
  <si>
    <t xml:space="preserve">Комплекс процессных мероприятий "Реализация организационно-правовых мер по противодействию коррупции" </t>
  </si>
  <si>
    <t xml:space="preserve">Комплекс процессных мероприятий "Регулирование качества окружающей среды" </t>
  </si>
  <si>
    <t>Фактически освоено по комплексу процессных мероприятий 15% от запланированного объема финансирования.Оценка эффективности реализации  признана удовлетварительной.</t>
  </si>
  <si>
    <t>10784284,0</t>
  </si>
  <si>
    <t>2252372,0</t>
  </si>
  <si>
    <t>82777172,30</t>
  </si>
  <si>
    <t>82832683,8</t>
  </si>
  <si>
    <t>11599861,29</t>
  </si>
  <si>
    <t>68767550</t>
  </si>
  <si>
    <t>68501553,34</t>
  </si>
  <si>
    <t>Комплекс процессных мероприятий "Формирование благоприятных условий для функционирования и развития сельского хозяйства района"</t>
  </si>
  <si>
    <t>Комплекс процессных мероприятий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t>
  </si>
  <si>
    <t>Фактически освоено по комплексу процессных мероприятий  100% от запланированного объема финансирования.Оценка эффективности реализации мероприятий составила 1,0, что соответсвует высокой эффективности.</t>
  </si>
  <si>
    <t>Исполнение программы составляет 100%. .Оценка эффективности реализации муниципальной программы составила 1,0, что соответсвует высокой эффективности..</t>
  </si>
  <si>
    <t>Фактически освоено по комплексу процессных мероприятий 51,1% от запланированного объема финансирования.Оценка эффективности реализации  признана средней, эффективность копмлекса процесных мероприятий по данной муниципальной программе составила 0,82.</t>
  </si>
  <si>
    <t xml:space="preserve">Исполнениемуниципальной программы составляет 88,8%.  .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</si>
  <si>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 xml:space="preserve">Исполнение муниципальной программы составляет 100%.  .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</si>
  <si>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Фактически освоено по муниципальной 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</si>
  <si>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муниципальной программы составляет 97,95 %.  .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</si>
  <si>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 xml:space="preserve">Исполнение муниципальной программы составляет 99,63%.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</si>
  <si>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Исполнение муниципальной  программы составляет100%.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</si>
  <si>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Исполнение муниципальной программы составляет 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</si>
  <si>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Фактически освоено помуниципальной  программе 100% от запланированного объема финансирования.Оценка эффективности реализации программы составила 1,0, что соответсвует высокой степени эффективности. </t>
  </si>
  <si>
    <t xml:space="preserve">Мероприятия данной муниципальной программы реализованы в разрезе двух региональных проектов, одним ведомственным проектом и 10 комплексами  прцессных мероприятий. Фактически исполнено по программе99,94%%..Эффективность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мероприятий, итоговое значение степени эффективности составило за 2023 год 1,0, что соответствует высокой эффективности.  </t>
  </si>
  <si>
    <t>Фактически освоено по муниципальной программе 100% от запланированного объема финансирования.Оценка эффективности реализации  составила 1,0, что соответсвует высокой эффективности.</t>
  </si>
  <si>
    <t>Фактически освоено по муниципальной программе 99,6% от запланированного объема финансирования.Оценка эффективности реализации программы составила 1,0, что соответсвует высокой эффективности.</t>
  </si>
  <si>
    <t>Фактически освоено по муниципальной программе 100% от запланированного объема финансирования.Оценка эффективности реализации программы составила 1,0, что соответсвует высокой эффективности.</t>
  </si>
  <si>
    <t>Фактически освоено по муниципальной программе 15% от запланированного объема финансирования.Оценка эффективности реализации программыпризнана удовлетварительной, эффективность муниципальной программы составила 0,71.</t>
  </si>
  <si>
    <t>Фактически освоено помуниципальной  программе 100% от запланированного объема финансирования.Оценка эффективности реализации программы составила 1,0, что соответсвует высокой эффективности.</t>
  </si>
  <si>
    <t xml:space="preserve">Комплекс процессных мероприятий "Оказание мер социальной поддержке  семьям с детьми" </t>
  </si>
  <si>
    <t xml:space="preserve">Комплекс процессных мероприятий "Повышение безопасности дорожного движения" </t>
  </si>
  <si>
    <t>Фактически освоено по муниципальной  программе 100% от запланированного объема финансирования.Оценка эффективности реализации программы составила 1,0, что соответсвует высокой эффективности.</t>
  </si>
  <si>
    <t>Муниципальная программа "Обеспечение  безопасности дорожного движения на территтории муниципального образования "Духовщинский район" Смоленской области"</t>
  </si>
  <si>
    <t>3830701,76</t>
  </si>
  <si>
    <t>103437,27</t>
  </si>
  <si>
    <t>в том числе областной бюджет:</t>
  </si>
  <si>
    <t>155268800,0</t>
  </si>
  <si>
    <t>155208678,37</t>
  </si>
  <si>
    <t>в том чиле областной бюджет:</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</si>
</sst>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30"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8"/>
      <name val="Times New Roman"/>
      <family val="1"/>
      <charset val="204"/>
    </font>
    <font>
      <sz val="10"/>
      <name val="Cambria"/>
      <family val="1"/>
      <charset val="204"/>
      <scheme val="major"/>
    </font>
    <font>
      <sz val="12"/>
      <name val="Calibri"/>
      <family val="2"/>
      <charset val="204"/>
      <scheme val="minor"/>
    </font>
    <font>
      <sz val="14"/>
      <name val="Times New Roman"/>
      <family val="1"/>
      <charset val="204"/>
    </font>
    <font>
      <i/>
      <sz val="11"/>
      <color theme="1"/>
      <name val="Calibri"/>
      <family val="2"/>
      <charset val="204"/>
      <scheme val="minor"/>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s>
  <cellStyleXfs count="6">
    <xf numFmtId="0" fontId="0" fillId="0" borderId="0"/>
    <xf numFmtId="43" fontId="13" fillId="0" borderId="0" applyFont="0" applyFill="0" applyBorder="0" applyAlignment="0" applyProtection="0"/>
    <xf numFmtId="9"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cellStyleXfs>
  <cellXfs count="269">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1" fillId="0" borderId="1" xfId="0" applyFont="1" applyBorder="1" applyAlignment="1">
      <alignment vertical="top" wrapText="1"/>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0" fontId="10" fillId="5" borderId="1" xfId="0" applyFont="1" applyFill="1" applyBorder="1" applyAlignment="1">
      <alignment vertical="center" wrapText="1"/>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5"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0" fontId="12" fillId="4" borderId="1" xfId="0" applyFont="1" applyFill="1" applyBorder="1" applyAlignment="1">
      <alignment vertical="top" wrapText="1"/>
    </xf>
    <xf numFmtId="0" fontId="2" fillId="0" borderId="1" xfId="0" applyFont="1" applyFill="1" applyBorder="1" applyAlignment="1">
      <alignment vertical="top" wrapText="1"/>
    </xf>
    <xf numFmtId="0" fontId="21"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vertical="top"/>
    </xf>
    <xf numFmtId="2" fontId="4" fillId="3" borderId="1" xfId="0" applyNumberFormat="1" applyFont="1" applyFill="1" applyBorder="1" applyAlignment="1">
      <alignment vertical="center"/>
    </xf>
    <xf numFmtId="0" fontId="5" fillId="0" borderId="1" xfId="0" applyFont="1" applyBorder="1"/>
    <xf numFmtId="2" fontId="5" fillId="0" borderId="1" xfId="0" applyNumberFormat="1" applyFont="1" applyBorder="1" applyAlignment="1">
      <alignment horizontal="center" vertical="center"/>
    </xf>
    <xf numFmtId="0" fontId="5" fillId="0" borderId="1" xfId="0" applyFont="1" applyBorder="1" applyAlignment="1">
      <alignment wrapText="1"/>
    </xf>
    <xf numFmtId="0" fontId="27" fillId="0" borderId="1" xfId="0" applyFont="1" applyBorder="1" applyAlignment="1">
      <alignment horizontal="center" vertical="top"/>
    </xf>
    <xf numFmtId="0" fontId="5" fillId="0" borderId="1" xfId="0" applyNumberFormat="1" applyFont="1" applyBorder="1" applyAlignment="1">
      <alignment horizontal="center" vertic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5" fillId="0" borderId="1" xfId="0" applyFont="1" applyBorder="1" applyAlignment="1">
      <alignment horizontal="center"/>
    </xf>
    <xf numFmtId="0" fontId="5" fillId="4" borderId="1" xfId="0" applyFont="1" applyFill="1" applyBorder="1" applyAlignment="1">
      <alignment horizontal="center" vertical="center"/>
    </xf>
    <xf numFmtId="4" fontId="5" fillId="0" borderId="1" xfId="0" applyNumberFormat="1" applyFont="1" applyBorder="1" applyAlignment="1">
      <alignment horizontal="center"/>
    </xf>
    <xf numFmtId="4" fontId="5" fillId="0" borderId="1" xfId="0" applyNumberFormat="1" applyFont="1" applyBorder="1" applyAlignment="1">
      <alignment horizontal="center" vertical="center"/>
    </xf>
    <xf numFmtId="0" fontId="1" fillId="5" borderId="1" xfId="0" applyFont="1" applyFill="1" applyBorder="1" applyAlignment="1">
      <alignment wrapText="1"/>
    </xf>
    <xf numFmtId="0" fontId="1" fillId="0" borderId="1" xfId="0" applyFont="1" applyBorder="1" applyAlignment="1">
      <alignment horizontal="center"/>
    </xf>
    <xf numFmtId="49" fontId="4" fillId="3"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xf>
    <xf numFmtId="0" fontId="4" fillId="0" borderId="7" xfId="0" applyFont="1" applyBorder="1" applyAlignment="1">
      <alignment horizontal="center" vertical="center"/>
    </xf>
    <xf numFmtId="0" fontId="1" fillId="3" borderId="1" xfId="0" applyFont="1" applyFill="1" applyBorder="1"/>
    <xf numFmtId="0" fontId="1" fillId="5" borderId="1" xfId="0" applyFont="1" applyFill="1" applyBorder="1"/>
    <xf numFmtId="0" fontId="1" fillId="0" borderId="1" xfId="0" applyFont="1" applyFill="1" applyBorder="1"/>
    <xf numFmtId="0" fontId="9" fillId="0" borderId="1" xfId="0" applyFont="1" applyFill="1" applyBorder="1" applyAlignment="1">
      <alignment wrapText="1"/>
    </xf>
    <xf numFmtId="49" fontId="1" fillId="4" borderId="1" xfId="0" applyNumberFormat="1" applyFont="1" applyFill="1" applyBorder="1" applyAlignment="1">
      <alignment horizontal="center" vertical="center"/>
    </xf>
    <xf numFmtId="0" fontId="21" fillId="0" borderId="1" xfId="0" applyFont="1" applyBorder="1" applyAlignment="1">
      <alignment vertical="top" wrapText="1"/>
    </xf>
    <xf numFmtId="0" fontId="19" fillId="0" borderId="0" xfId="0" applyFont="1"/>
    <xf numFmtId="0" fontId="21" fillId="0" borderId="1" xfId="0" applyFont="1" applyBorder="1" applyAlignment="1">
      <alignment horizontal="left" vertical="top" wrapText="1"/>
    </xf>
    <xf numFmtId="49" fontId="5" fillId="0" borderId="1" xfId="0" applyNumberFormat="1" applyFont="1" applyBorder="1" applyAlignment="1">
      <alignment horizontal="center"/>
    </xf>
    <xf numFmtId="0" fontId="4" fillId="0" borderId="7" xfId="0" applyFont="1" applyBorder="1" applyAlignment="1">
      <alignment horizontal="center" vertical="center"/>
    </xf>
    <xf numFmtId="0" fontId="4" fillId="5" borderId="1" xfId="0" applyFont="1" applyFill="1" applyBorder="1" applyAlignment="1">
      <alignment wrapText="1"/>
    </xf>
    <xf numFmtId="49" fontId="4" fillId="0" borderId="1" xfId="0" applyNumberFormat="1" applyFont="1" applyFill="1" applyBorder="1" applyAlignment="1">
      <alignment horizontal="center"/>
    </xf>
    <xf numFmtId="0" fontId="4" fillId="0" borderId="1" xfId="0" applyFont="1" applyFill="1" applyBorder="1" applyAlignment="1">
      <alignment horizontal="center"/>
    </xf>
    <xf numFmtId="0" fontId="4" fillId="3" borderId="1" xfId="0" applyNumberFormat="1" applyFont="1" applyFill="1" applyBorder="1" applyAlignment="1">
      <alignment horizontal="center"/>
    </xf>
    <xf numFmtId="0" fontId="5" fillId="0" borderId="1" xfId="0" applyNumberFormat="1" applyFont="1" applyBorder="1" applyAlignment="1">
      <alignment horizontal="center"/>
    </xf>
    <xf numFmtId="0" fontId="4" fillId="3" borderId="1" xfId="0" applyNumberFormat="1" applyFont="1" applyFill="1" applyBorder="1" applyAlignment="1">
      <alignment horizontal="center" vertical="center"/>
    </xf>
    <xf numFmtId="0" fontId="0" fillId="0" borderId="0" xfId="0"/>
    <xf numFmtId="0" fontId="1" fillId="0" borderId="1" xfId="0" applyFont="1" applyBorder="1"/>
    <xf numFmtId="0" fontId="9" fillId="0" borderId="1" xfId="0" applyFont="1" applyBorder="1" applyAlignment="1">
      <alignment vertical="top" wrapText="1"/>
    </xf>
    <xf numFmtId="0" fontId="4" fillId="0" borderId="7" xfId="0" applyFont="1" applyBorder="1" applyAlignment="1">
      <alignment horizontal="center" vertical="center"/>
    </xf>
    <xf numFmtId="164" fontId="4" fillId="4" borderId="1" xfId="0" applyNumberFormat="1" applyFont="1" applyFill="1" applyBorder="1" applyAlignment="1">
      <alignment horizontal="center" vertical="center"/>
    </xf>
    <xf numFmtId="0" fontId="2" fillId="0" borderId="1" xfId="0" applyFont="1" applyFill="1" applyBorder="1" applyAlignment="1">
      <alignment vertical="center" wrapText="1"/>
    </xf>
    <xf numFmtId="164"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1" fillId="5" borderId="0" xfId="0" applyFont="1" applyFill="1" applyBorder="1" applyAlignment="1">
      <alignment wrapText="1"/>
    </xf>
    <xf numFmtId="0" fontId="1" fillId="3" borderId="0" xfId="0" applyFont="1" applyFill="1" applyBorder="1" applyAlignment="1">
      <alignment wrapText="1"/>
    </xf>
    <xf numFmtId="0" fontId="1" fillId="0" borderId="1" xfId="0" applyNumberFormat="1" applyFont="1" applyBorder="1"/>
    <xf numFmtId="0" fontId="4" fillId="0" borderId="7" xfId="0" applyFont="1" applyBorder="1" applyAlignment="1">
      <alignment horizontal="center" vertical="center"/>
    </xf>
    <xf numFmtId="0" fontId="1" fillId="0" borderId="1" xfId="0" applyFont="1" applyBorder="1" applyAlignment="1">
      <alignment horizontal="center"/>
    </xf>
    <xf numFmtId="49" fontId="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xf>
    <xf numFmtId="0" fontId="29" fillId="0" borderId="0" xfId="0" applyFont="1"/>
    <xf numFmtId="164"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0" fontId="0" fillId="0" borderId="0" xfId="0"/>
    <xf numFmtId="0" fontId="1" fillId="0" borderId="1" xfId="0" applyFont="1" applyBorder="1"/>
    <xf numFmtId="0" fontId="1" fillId="0" borderId="1" xfId="0" applyFont="1" applyBorder="1" applyAlignment="1">
      <alignment horizontal="center" vertical="center"/>
    </xf>
    <xf numFmtId="164" fontId="1" fillId="0" borderId="1" xfId="0" applyNumberFormat="1" applyFont="1" applyBorder="1" applyAlignment="1">
      <alignment horizontal="center" vertical="center"/>
    </xf>
    <xf numFmtId="0" fontId="4" fillId="3" borderId="1" xfId="0" applyFont="1" applyFill="1" applyBorder="1" applyAlignment="1">
      <alignment horizontal="left" vertical="center"/>
    </xf>
    <xf numFmtId="164" fontId="5" fillId="0" borderId="1" xfId="0" applyNumberFormat="1" applyFont="1" applyBorder="1" applyAlignment="1">
      <alignment horizontal="center" vertical="center"/>
    </xf>
    <xf numFmtId="164" fontId="4" fillId="3" borderId="1" xfId="0" applyNumberFormat="1" applyFont="1" applyFill="1" applyBorder="1" applyAlignment="1">
      <alignment horizontal="center" vertical="center"/>
    </xf>
    <xf numFmtId="0" fontId="2" fillId="0" borderId="1" xfId="0" applyFont="1" applyBorder="1" applyAlignment="1">
      <alignment horizontal="justify" vertical="top"/>
    </xf>
    <xf numFmtId="164" fontId="4" fillId="4" borderId="1" xfId="0" applyNumberFormat="1" applyFont="1" applyFill="1" applyBorder="1" applyAlignment="1">
      <alignment horizontal="center" vertical="center"/>
    </xf>
    <xf numFmtId="0" fontId="12" fillId="4" borderId="1" xfId="0" applyFont="1" applyFill="1" applyBorder="1" applyAlignment="1">
      <alignment vertical="top" wrapText="1"/>
    </xf>
    <xf numFmtId="0" fontId="1" fillId="5" borderId="1" xfId="0" applyFont="1" applyFill="1" applyBorder="1" applyAlignment="1">
      <alignment wrapText="1"/>
    </xf>
    <xf numFmtId="49" fontId="5" fillId="0" borderId="1" xfId="0" applyNumberFormat="1" applyFont="1" applyBorder="1" applyAlignment="1">
      <alignment horizontal="center" vertical="center"/>
    </xf>
    <xf numFmtId="164" fontId="5" fillId="3" borderId="1" xfId="0" applyNumberFormat="1" applyFont="1" applyFill="1" applyBorder="1" applyAlignment="1">
      <alignment horizontal="center" vertical="center"/>
    </xf>
    <xf numFmtId="49" fontId="5" fillId="4" borderId="1"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xf>
    <xf numFmtId="0" fontId="4" fillId="4" borderId="1" xfId="0" applyFont="1" applyFill="1" applyBorder="1" applyAlignment="1">
      <alignment horizontal="center" vertical="center"/>
    </xf>
    <xf numFmtId="0" fontId="1" fillId="5" borderId="1" xfId="0" applyFont="1" applyFill="1" applyBorder="1" applyAlignment="1">
      <alignment vertical="center" wrapText="1"/>
    </xf>
    <xf numFmtId="0" fontId="10" fillId="4" borderId="1" xfId="0" applyFont="1" applyFill="1" applyBorder="1" applyAlignment="1">
      <alignment horizontal="center" vertical="center"/>
    </xf>
    <xf numFmtId="164" fontId="4" fillId="4" borderId="1" xfId="0" applyNumberFormat="1" applyFont="1" applyFill="1" applyBorder="1" applyAlignment="1">
      <alignment horizontal="center"/>
    </xf>
    <xf numFmtId="164" fontId="10" fillId="4"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top"/>
    </xf>
    <xf numFmtId="49" fontId="4" fillId="4" borderId="1" xfId="0" applyNumberFormat="1" applyFont="1" applyFill="1" applyBorder="1" applyAlignment="1">
      <alignment horizontal="center"/>
    </xf>
    <xf numFmtId="0" fontId="4" fillId="4" borderId="1" xfId="0" applyFont="1" applyFill="1" applyBorder="1" applyAlignment="1">
      <alignment horizontal="center"/>
    </xf>
    <xf numFmtId="0" fontId="1" fillId="3" borderId="1" xfId="0" applyNumberFormat="1" applyFont="1" applyFill="1" applyBorder="1"/>
    <xf numFmtId="0" fontId="0" fillId="3" borderId="1" xfId="0" applyFill="1" applyBorder="1"/>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16" fillId="6" borderId="12" xfId="0" applyFont="1" applyFill="1" applyBorder="1" applyAlignment="1">
      <alignment horizontal="center"/>
    </xf>
    <xf numFmtId="0" fontId="16" fillId="6" borderId="8" xfId="0" applyFont="1" applyFill="1" applyBorder="1" applyAlignment="1">
      <alignment horizontal="center"/>
    </xf>
    <xf numFmtId="0" fontId="16" fillId="6" borderId="9" xfId="0" applyFont="1" applyFill="1" applyBorder="1" applyAlignment="1">
      <alignment horizont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1" xfId="0" applyFont="1" applyBorder="1" applyAlignment="1">
      <alignment horizont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9" fillId="0" borderId="3"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left" vertical="center" wrapText="1"/>
    </xf>
    <xf numFmtId="0" fontId="0" fillId="0" borderId="3" xfId="0" applyBorder="1" applyAlignment="1">
      <alignment vertical="center"/>
    </xf>
    <xf numFmtId="0" fontId="4" fillId="0" borderId="11" xfId="0" applyFont="1" applyBorder="1" applyAlignment="1">
      <alignment horizontal="center" vertical="center"/>
    </xf>
    <xf numFmtId="0" fontId="1" fillId="4" borderId="1" xfId="0" applyFont="1" applyFill="1" applyBorder="1" applyAlignment="1">
      <alignment horizont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4" fillId="0" borderId="18" xfId="0" applyFont="1" applyBorder="1" applyAlignment="1">
      <alignment horizontal="center" vertical="center"/>
    </xf>
    <xf numFmtId="0" fontId="16" fillId="6" borderId="19" xfId="0" applyFont="1" applyFill="1" applyBorder="1" applyAlignment="1">
      <alignment horizontal="center"/>
    </xf>
    <xf numFmtId="0" fontId="6" fillId="0" borderId="2" xfId="0" applyFont="1" applyBorder="1" applyAlignment="1">
      <alignment vertical="top"/>
    </xf>
    <xf numFmtId="0" fontId="0" fillId="0" borderId="3" xfId="0" applyBorder="1" applyAlignment="1"/>
    <xf numFmtId="0" fontId="1" fillId="0" borderId="0" xfId="0" applyFont="1" applyAlignment="1">
      <alignment horizontal="left" vertical="top" wrapText="1"/>
    </xf>
    <xf numFmtId="0" fontId="23" fillId="0" borderId="0" xfId="0" applyFont="1" applyAlignment="1">
      <alignment horizontal="center" vertical="center" wrapText="1"/>
    </xf>
  </cellXfs>
  <cellStyles count="6">
    <cellStyle name="Обычный" xfId="0" builtinId="0"/>
    <cellStyle name="Процентный" xfId="2" builtinId="5"/>
    <cellStyle name="Финансовый" xfId="1" builtinId="3"/>
    <cellStyle name="Финансовый 2" xfId="3"/>
    <cellStyle name="Финансовый 2 2" xfId="5"/>
    <cellStyle name="Финансовый 3" xfId="4"/>
  </cellStyles>
  <dxfs count="0"/>
  <tableStyles count="0" defaultTableStyle="TableStyleMedium9" defaultPivotStyle="PivotStyleLight16"/>
  <colors>
    <mruColors>
      <color rgb="FFFF99CC"/>
      <color rgb="FF66FF99"/>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570"/>
  <sheetViews>
    <sheetView tabSelected="1" zoomScaleNormal="100" workbookViewId="0">
      <selection activeCell="E11" sqref="E11"/>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246" t="s">
        <v>0</v>
      </c>
      <c r="C2" s="246"/>
      <c r="D2" s="246"/>
      <c r="E2" s="246"/>
      <c r="F2" s="246"/>
    </row>
    <row r="3" spans="1:6" ht="47.25" customHeight="1" x14ac:dyDescent="0.25">
      <c r="B3" s="247" t="s">
        <v>184</v>
      </c>
      <c r="C3" s="247"/>
      <c r="D3" s="247"/>
      <c r="E3" s="247"/>
      <c r="F3" s="247"/>
    </row>
    <row r="4" spans="1:6" ht="34.5" customHeight="1" x14ac:dyDescent="0.25">
      <c r="B4" s="252"/>
      <c r="C4" s="252"/>
      <c r="D4" s="252"/>
      <c r="E4" s="252"/>
      <c r="F4" s="252"/>
    </row>
    <row r="5" spans="1:6" ht="15.75" x14ac:dyDescent="0.25">
      <c r="B5" s="1"/>
      <c r="C5" s="1"/>
      <c r="D5" s="1"/>
      <c r="E5" s="1"/>
      <c r="F5" s="4" t="s">
        <v>8</v>
      </c>
    </row>
    <row r="6" spans="1:6" ht="19.5" customHeight="1" x14ac:dyDescent="0.25">
      <c r="A6" s="265" t="s">
        <v>11</v>
      </c>
      <c r="B6" s="250" t="s">
        <v>117</v>
      </c>
      <c r="C6" s="248" t="s">
        <v>185</v>
      </c>
      <c r="D6" s="248" t="s">
        <v>186</v>
      </c>
      <c r="E6" s="248" t="s">
        <v>187</v>
      </c>
      <c r="F6" s="250" t="s">
        <v>1</v>
      </c>
    </row>
    <row r="7" spans="1:6" ht="67.5" customHeight="1" x14ac:dyDescent="0.25">
      <c r="A7" s="266"/>
      <c r="B7" s="253"/>
      <c r="C7" s="249"/>
      <c r="D7" s="249"/>
      <c r="E7" s="249"/>
      <c r="F7" s="251"/>
    </row>
    <row r="8" spans="1:6" ht="15.75" x14ac:dyDescent="0.25">
      <c r="A8" s="16"/>
      <c r="B8" s="7" t="s">
        <v>2</v>
      </c>
      <c r="C8" s="130">
        <v>423417048.80000001</v>
      </c>
      <c r="D8" s="141">
        <v>420158834.39999998</v>
      </c>
      <c r="E8" s="48">
        <v>99.23</v>
      </c>
      <c r="F8" s="2"/>
    </row>
    <row r="9" spans="1:6" ht="15.75" x14ac:dyDescent="0.25">
      <c r="A9" s="16"/>
      <c r="B9" s="2" t="s">
        <v>3</v>
      </c>
      <c r="C9" s="151">
        <v>22589105</v>
      </c>
      <c r="D9" s="152">
        <v>23203341.5</v>
      </c>
      <c r="E9" s="146"/>
      <c r="F9" s="2"/>
    </row>
    <row r="10" spans="1:6" ht="15.75" x14ac:dyDescent="0.25">
      <c r="A10" s="16"/>
      <c r="B10" s="2" t="s">
        <v>4</v>
      </c>
      <c r="C10" s="151">
        <v>159393972</v>
      </c>
      <c r="D10" s="143">
        <v>163115858.19</v>
      </c>
      <c r="E10" s="146"/>
      <c r="F10" s="2"/>
    </row>
    <row r="11" spans="1:6" ht="15.75" x14ac:dyDescent="0.25">
      <c r="A11" s="16"/>
      <c r="B11" s="2" t="s">
        <v>5</v>
      </c>
      <c r="C11" s="151">
        <v>241433971.80000001</v>
      </c>
      <c r="D11" s="143">
        <v>233839634.71000001</v>
      </c>
      <c r="E11" s="146"/>
      <c r="F11" s="2"/>
    </row>
    <row r="12" spans="1:6" ht="15.75" hidden="1" x14ac:dyDescent="0.25">
      <c r="A12" s="16"/>
      <c r="B12" s="2" t="s">
        <v>6</v>
      </c>
      <c r="C12" s="133" t="e">
        <f>C24+C72+C105+C191+C207+C244+C274+C318+C349+C395+C415+C425+C447+C490+#REF!</f>
        <v>#REF!</v>
      </c>
      <c r="D12" s="132" t="e">
        <f>D24+D72+D105+D191+D207+D244+D274+D318+D349+D395+D415+D425+D447+D490+#REF!</f>
        <v>#REF!</v>
      </c>
      <c r="E12" s="49" t="e">
        <f t="shared" ref="E12:E15" si="0">D12/C12*100</f>
        <v>#REF!</v>
      </c>
      <c r="F12" s="2"/>
    </row>
    <row r="13" spans="1:6" ht="15.75" hidden="1" x14ac:dyDescent="0.25">
      <c r="A13" s="16"/>
      <c r="B13" s="25" t="s">
        <v>7</v>
      </c>
      <c r="C13" s="134" t="e">
        <f>C25+C73+C106+C192+C208+C245+C319+C350+C396+C416+C426+C448+C491+#REF!+#REF!+#REF!+#REF!</f>
        <v>#REF!</v>
      </c>
      <c r="D13" s="132" t="e">
        <f>D25+D73+D106+D192+D208+D245+D319+D350+D396+D416+D426+D448+D491+#REF!+#REF!+#REF!+#REF!</f>
        <v>#REF!</v>
      </c>
      <c r="E13" s="49" t="e">
        <f t="shared" si="0"/>
        <v>#REF!</v>
      </c>
      <c r="F13" s="2"/>
    </row>
    <row r="14" spans="1:6" ht="46.5" hidden="1" customHeight="1" x14ac:dyDescent="0.25">
      <c r="A14" s="16"/>
      <c r="B14" s="25" t="s">
        <v>82</v>
      </c>
      <c r="C14" s="132">
        <f>C275</f>
        <v>7058.4</v>
      </c>
      <c r="D14" s="132">
        <f>D275</f>
        <v>4487.3</v>
      </c>
      <c r="E14" s="49">
        <f t="shared" si="0"/>
        <v>63.573897767199369</v>
      </c>
      <c r="F14" s="2"/>
    </row>
    <row r="15" spans="1:6" ht="15.75" hidden="1" x14ac:dyDescent="0.25">
      <c r="A15" s="16"/>
      <c r="B15" s="2" t="s">
        <v>19</v>
      </c>
      <c r="C15" s="131">
        <v>1379.45</v>
      </c>
      <c r="D15" s="132">
        <v>27.8</v>
      </c>
      <c r="E15" s="49">
        <f t="shared" si="0"/>
        <v>2.0152959512849322</v>
      </c>
      <c r="F15" s="2"/>
    </row>
    <row r="16" spans="1:6" ht="15.75" hidden="1" x14ac:dyDescent="0.25">
      <c r="A16" s="17"/>
      <c r="B16" s="26"/>
      <c r="C16" s="256"/>
      <c r="D16" s="257"/>
      <c r="E16" s="257"/>
      <c r="F16" s="258"/>
    </row>
    <row r="17" spans="1:8" ht="161.25" customHeight="1" x14ac:dyDescent="0.25">
      <c r="A17" s="261">
        <v>1</v>
      </c>
      <c r="B17" s="12" t="s">
        <v>131</v>
      </c>
      <c r="C17" s="255"/>
      <c r="D17" s="255"/>
      <c r="E17" s="255"/>
      <c r="F17" s="10" t="s">
        <v>240</v>
      </c>
    </row>
    <row r="18" spans="1:8" ht="15.75" x14ac:dyDescent="0.25">
      <c r="A18" s="261"/>
      <c r="B18" s="9" t="s">
        <v>9</v>
      </c>
      <c r="C18" s="29">
        <v>452853</v>
      </c>
      <c r="D18" s="29">
        <v>452853</v>
      </c>
      <c r="E18" s="61">
        <v>100</v>
      </c>
      <c r="F18" s="224"/>
    </row>
    <row r="19" spans="1:8" ht="15.75" x14ac:dyDescent="0.25">
      <c r="A19" s="261"/>
      <c r="B19" s="2" t="s">
        <v>3</v>
      </c>
      <c r="C19" s="78">
        <v>0</v>
      </c>
      <c r="D19" s="78">
        <v>0</v>
      </c>
      <c r="E19" s="51">
        <v>0</v>
      </c>
      <c r="F19" s="2"/>
    </row>
    <row r="20" spans="1:8" ht="15.75" x14ac:dyDescent="0.25">
      <c r="A20" s="261"/>
      <c r="B20" s="2" t="s">
        <v>4</v>
      </c>
      <c r="C20" s="67">
        <v>0</v>
      </c>
      <c r="D20" s="67">
        <v>0</v>
      </c>
      <c r="E20" s="6">
        <v>0</v>
      </c>
      <c r="F20" s="2"/>
    </row>
    <row r="21" spans="1:8" s="198" customFormat="1" ht="15.75" x14ac:dyDescent="0.25">
      <c r="A21" s="261"/>
      <c r="B21" s="199" t="s">
        <v>5</v>
      </c>
      <c r="C21" s="201">
        <v>452853</v>
      </c>
      <c r="D21" s="201">
        <v>452853</v>
      </c>
      <c r="E21" s="201">
        <v>100</v>
      </c>
      <c r="F21" s="199"/>
    </row>
    <row r="22" spans="1:8" s="198" customFormat="1" ht="63" x14ac:dyDescent="0.25">
      <c r="A22" s="261"/>
      <c r="B22" s="208" t="s">
        <v>237</v>
      </c>
      <c r="C22" s="201">
        <v>452853</v>
      </c>
      <c r="D22" s="201">
        <v>452853</v>
      </c>
      <c r="E22" s="201">
        <v>100</v>
      </c>
      <c r="F22" s="205" t="s">
        <v>239</v>
      </c>
    </row>
    <row r="23" spans="1:8" ht="15.75" x14ac:dyDescent="0.25">
      <c r="A23" s="261"/>
      <c r="B23" s="202" t="s">
        <v>157</v>
      </c>
      <c r="C23" s="201">
        <v>452853</v>
      </c>
      <c r="D23" s="201">
        <v>452853</v>
      </c>
      <c r="E23" s="211" t="s">
        <v>207</v>
      </c>
      <c r="F23" s="2"/>
    </row>
    <row r="24" spans="1:8" ht="15.75" hidden="1" x14ac:dyDescent="0.25">
      <c r="A24" s="261"/>
      <c r="B24" s="2" t="s">
        <v>6</v>
      </c>
      <c r="C24" s="6">
        <v>1072.7</v>
      </c>
      <c r="D24" s="67">
        <v>973.16</v>
      </c>
      <c r="E24" s="6">
        <f>D24/C24*100</f>
        <v>90.720611540971376</v>
      </c>
      <c r="F24" s="2"/>
    </row>
    <row r="25" spans="1:8" ht="15.75" hidden="1" x14ac:dyDescent="0.25">
      <c r="A25" s="261"/>
      <c r="B25" s="2" t="s">
        <v>7</v>
      </c>
      <c r="C25" s="67"/>
      <c r="D25" s="67"/>
      <c r="E25" s="67"/>
      <c r="F25" s="2"/>
    </row>
    <row r="26" spans="1:8" ht="15.75" hidden="1" x14ac:dyDescent="0.25">
      <c r="A26" s="57"/>
      <c r="B26" s="259" t="s">
        <v>22</v>
      </c>
      <c r="C26" s="259"/>
      <c r="D26" s="259"/>
      <c r="E26" s="259"/>
      <c r="F26" s="260"/>
    </row>
    <row r="27" spans="1:8" ht="409.5" hidden="1" x14ac:dyDescent="0.25">
      <c r="A27" s="261" t="s">
        <v>23</v>
      </c>
      <c r="B27" s="53" t="s">
        <v>24</v>
      </c>
      <c r="C27" s="67"/>
      <c r="D27" s="67"/>
      <c r="E27" s="67"/>
      <c r="F27" s="32" t="s">
        <v>105</v>
      </c>
      <c r="H27" s="69"/>
    </row>
    <row r="28" spans="1:8" ht="15.75" hidden="1" x14ac:dyDescent="0.25">
      <c r="A28" s="262"/>
      <c r="B28" s="9" t="s">
        <v>25</v>
      </c>
      <c r="C28" s="56">
        <f>C29+C30+C31+C32+C33</f>
        <v>25770.52</v>
      </c>
      <c r="D28" s="55">
        <f>D29+D30+D31+D32+D33</f>
        <v>24340.690000000002</v>
      </c>
      <c r="E28" s="56">
        <f>D28/C28*100</f>
        <v>94.451683551593064</v>
      </c>
      <c r="F28" s="59"/>
    </row>
    <row r="29" spans="1:8" ht="15.75" hidden="1" x14ac:dyDescent="0.25">
      <c r="A29" s="262"/>
      <c r="B29" s="2" t="s">
        <v>3</v>
      </c>
      <c r="C29" s="67">
        <v>150</v>
      </c>
      <c r="D29" s="67">
        <v>150</v>
      </c>
      <c r="E29" s="67">
        <f>D29/C29*100</f>
        <v>100</v>
      </c>
      <c r="F29" s="2"/>
    </row>
    <row r="30" spans="1:8" ht="15.75" hidden="1" x14ac:dyDescent="0.25">
      <c r="A30" s="262"/>
      <c r="B30" s="2" t="s">
        <v>4</v>
      </c>
      <c r="C30" s="67">
        <v>466.4</v>
      </c>
      <c r="D30" s="67">
        <v>466.4</v>
      </c>
      <c r="E30" s="67">
        <f>D30/C30*100</f>
        <v>100</v>
      </c>
      <c r="F30" s="2"/>
    </row>
    <row r="31" spans="1:8" ht="15.75" hidden="1" x14ac:dyDescent="0.25">
      <c r="A31" s="262"/>
      <c r="B31" s="2" t="s">
        <v>5</v>
      </c>
      <c r="C31" s="67">
        <v>24081.42</v>
      </c>
      <c r="D31" s="14">
        <v>22751.13</v>
      </c>
      <c r="E31" s="6">
        <f>D31/C31*100</f>
        <v>94.475865625864259</v>
      </c>
      <c r="F31" s="2"/>
    </row>
    <row r="32" spans="1:8" ht="15.75" hidden="1" x14ac:dyDescent="0.25">
      <c r="A32" s="262"/>
      <c r="B32" s="2" t="s">
        <v>6</v>
      </c>
      <c r="C32" s="6">
        <v>1072.7</v>
      </c>
      <c r="D32" s="67">
        <v>973.16</v>
      </c>
      <c r="E32" s="6">
        <f>D32/C32*100</f>
        <v>90.720611540971376</v>
      </c>
      <c r="F32" s="2"/>
    </row>
    <row r="33" spans="1:6" ht="15.75" hidden="1" x14ac:dyDescent="0.25">
      <c r="A33" s="262"/>
      <c r="B33" s="2" t="s">
        <v>7</v>
      </c>
      <c r="C33" s="67"/>
      <c r="D33" s="67"/>
      <c r="E33" s="54"/>
      <c r="F33" s="2"/>
    </row>
    <row r="34" spans="1:6" ht="306" hidden="1" customHeight="1" x14ac:dyDescent="0.25">
      <c r="A34" s="227" t="s">
        <v>26</v>
      </c>
      <c r="B34" s="53" t="s">
        <v>28</v>
      </c>
      <c r="C34" s="64"/>
      <c r="D34" s="64"/>
      <c r="E34" s="64"/>
      <c r="F34" s="109" t="s">
        <v>106</v>
      </c>
    </row>
    <row r="35" spans="1:6" ht="15.75" hidden="1" x14ac:dyDescent="0.25">
      <c r="A35" s="225"/>
      <c r="B35" s="9" t="s">
        <v>27</v>
      </c>
      <c r="C35" s="56">
        <f>C36+C37+C38+C39+C40</f>
        <v>16105.529999999999</v>
      </c>
      <c r="D35" s="55">
        <f>D36+D37+D38+D39+D40</f>
        <v>15715.82</v>
      </c>
      <c r="E35" s="56">
        <f>D35/C35*100</f>
        <v>97.580272117713605</v>
      </c>
      <c r="F35" s="2"/>
    </row>
    <row r="36" spans="1:6" ht="15.75" hidden="1" x14ac:dyDescent="0.25">
      <c r="A36" s="225"/>
      <c r="B36" s="2" t="s">
        <v>3</v>
      </c>
      <c r="C36" s="52">
        <v>82.55</v>
      </c>
      <c r="D36" s="52">
        <v>82.55</v>
      </c>
      <c r="E36" s="49">
        <v>97.539551157965988</v>
      </c>
      <c r="F36" s="2"/>
    </row>
    <row r="37" spans="1:6" ht="15.75" hidden="1" x14ac:dyDescent="0.25">
      <c r="A37" s="225"/>
      <c r="B37" s="2" t="s">
        <v>4</v>
      </c>
      <c r="C37" s="52">
        <v>184</v>
      </c>
      <c r="D37" s="52">
        <v>184</v>
      </c>
      <c r="E37" s="49">
        <v>97.539551157965988</v>
      </c>
      <c r="F37" s="2"/>
    </row>
    <row r="38" spans="1:6" ht="15.75" hidden="1" x14ac:dyDescent="0.25">
      <c r="A38" s="225"/>
      <c r="B38" s="2" t="s">
        <v>5</v>
      </c>
      <c r="C38" s="6">
        <v>15838.98</v>
      </c>
      <c r="D38" s="15">
        <v>15449.27</v>
      </c>
      <c r="E38" s="6">
        <f>D38/C38*100</f>
        <v>97.539551157965988</v>
      </c>
      <c r="F38" s="2"/>
    </row>
    <row r="39" spans="1:6" ht="15.75" hidden="1" x14ac:dyDescent="0.25">
      <c r="A39" s="225"/>
      <c r="B39" s="2" t="s">
        <v>6</v>
      </c>
      <c r="C39" s="52"/>
      <c r="D39" s="52"/>
      <c r="E39" s="52"/>
      <c r="F39" s="2"/>
    </row>
    <row r="40" spans="1:6" ht="15.75" hidden="1" x14ac:dyDescent="0.25">
      <c r="A40" s="226"/>
      <c r="B40" s="2" t="s">
        <v>7</v>
      </c>
      <c r="C40" s="52"/>
      <c r="D40" s="52"/>
      <c r="E40" s="52"/>
      <c r="F40" s="2"/>
    </row>
    <row r="41" spans="1:6" ht="264.75" hidden="1" customHeight="1" x14ac:dyDescent="0.25">
      <c r="A41" s="227" t="s">
        <v>31</v>
      </c>
      <c r="B41" s="53" t="s">
        <v>29</v>
      </c>
      <c r="C41" s="64"/>
      <c r="D41" s="64"/>
      <c r="E41" s="64"/>
      <c r="F41" s="10" t="s">
        <v>107</v>
      </c>
    </row>
    <row r="42" spans="1:6" ht="15.75" hidden="1" x14ac:dyDescent="0.25">
      <c r="A42" s="225"/>
      <c r="B42" s="9" t="s">
        <v>30</v>
      </c>
      <c r="C42" s="121">
        <f>C43+C44+C45+C46+C47</f>
        <v>15748</v>
      </c>
      <c r="D42" s="121">
        <f>D43+D44+D45+D46+D47</f>
        <v>15239.720000000001</v>
      </c>
      <c r="E42" s="56">
        <f>D42/C42*100</f>
        <v>96.772415544831091</v>
      </c>
      <c r="F42" s="2"/>
    </row>
    <row r="43" spans="1:6" ht="15.75" hidden="1" x14ac:dyDescent="0.25">
      <c r="A43" s="225"/>
      <c r="B43" s="2" t="s">
        <v>3</v>
      </c>
      <c r="C43" s="52"/>
      <c r="D43" s="52"/>
      <c r="E43" s="52"/>
      <c r="F43" s="2"/>
    </row>
    <row r="44" spans="1:6" ht="15.75" hidden="1" x14ac:dyDescent="0.25">
      <c r="A44" s="225"/>
      <c r="B44" s="2" t="s">
        <v>4</v>
      </c>
      <c r="C44" s="52">
        <v>681.7</v>
      </c>
      <c r="D44" s="52">
        <v>681.7</v>
      </c>
      <c r="E44" s="52">
        <f>D44/C44*100</f>
        <v>100</v>
      </c>
      <c r="F44" s="2"/>
    </row>
    <row r="45" spans="1:6" ht="15.75" hidden="1" x14ac:dyDescent="0.25">
      <c r="A45" s="225"/>
      <c r="B45" s="2" t="s">
        <v>5</v>
      </c>
      <c r="C45" s="52">
        <v>15066.3</v>
      </c>
      <c r="D45" s="15">
        <v>14558.02</v>
      </c>
      <c r="E45" s="6">
        <f>D45/C45*100</f>
        <v>96.626378075572632</v>
      </c>
      <c r="F45" s="2"/>
    </row>
    <row r="46" spans="1:6" ht="15.75" hidden="1" x14ac:dyDescent="0.25">
      <c r="A46" s="225"/>
      <c r="B46" s="2" t="s">
        <v>6</v>
      </c>
      <c r="C46" s="52"/>
      <c r="D46" s="52"/>
      <c r="E46" s="52"/>
      <c r="F46" s="2"/>
    </row>
    <row r="47" spans="1:6" ht="15.75" hidden="1" x14ac:dyDescent="0.25">
      <c r="A47" s="226"/>
      <c r="B47" s="2" t="s">
        <v>7</v>
      </c>
      <c r="C47" s="52"/>
      <c r="D47" s="52"/>
      <c r="E47" s="52"/>
      <c r="F47" s="2"/>
    </row>
    <row r="48" spans="1:6" ht="293.25" hidden="1" customHeight="1" x14ac:dyDescent="0.25">
      <c r="A48" s="227" t="s">
        <v>34</v>
      </c>
      <c r="B48" s="53" t="s">
        <v>32</v>
      </c>
      <c r="C48" s="64"/>
      <c r="D48" s="64"/>
      <c r="E48" s="64"/>
      <c r="F48" s="65" t="s">
        <v>83</v>
      </c>
    </row>
    <row r="49" spans="1:7" ht="15.75" hidden="1" x14ac:dyDescent="0.25">
      <c r="A49" s="225"/>
      <c r="B49" s="9" t="s">
        <v>33</v>
      </c>
      <c r="C49" s="56">
        <f>C50+C51+C52+C53+C54</f>
        <v>4015.9</v>
      </c>
      <c r="D49" s="56">
        <f>D50+D51+D52+D53+D54</f>
        <v>3924.9</v>
      </c>
      <c r="E49" s="60">
        <f>D49/C49*100</f>
        <v>97.734007320899423</v>
      </c>
      <c r="F49" s="2"/>
    </row>
    <row r="50" spans="1:7" ht="15.75" hidden="1" x14ac:dyDescent="0.25">
      <c r="A50" s="225"/>
      <c r="B50" s="2" t="s">
        <v>3</v>
      </c>
      <c r="C50" s="52"/>
      <c r="D50" s="52"/>
      <c r="E50" s="52"/>
      <c r="F50" s="2"/>
    </row>
    <row r="51" spans="1:7" ht="15.75" hidden="1" x14ac:dyDescent="0.25">
      <c r="A51" s="225"/>
      <c r="B51" s="2" t="s">
        <v>4</v>
      </c>
      <c r="C51" s="52">
        <v>49</v>
      </c>
      <c r="D51" s="52">
        <v>49</v>
      </c>
      <c r="E51" s="52">
        <f>D51/C51*100</f>
        <v>100</v>
      </c>
      <c r="F51" s="2"/>
    </row>
    <row r="52" spans="1:7" ht="15.75" hidden="1" x14ac:dyDescent="0.25">
      <c r="A52" s="225"/>
      <c r="B52" s="2" t="s">
        <v>5</v>
      </c>
      <c r="C52" s="6">
        <v>3966.9</v>
      </c>
      <c r="D52" s="6">
        <v>3875.9</v>
      </c>
      <c r="E52" s="42">
        <f>D52/C52*100</f>
        <v>97.706017293100416</v>
      </c>
      <c r="F52" s="2"/>
    </row>
    <row r="53" spans="1:7" ht="15.75" hidden="1" x14ac:dyDescent="0.25">
      <c r="A53" s="225"/>
      <c r="B53" s="2" t="s">
        <v>6</v>
      </c>
      <c r="C53" s="52"/>
      <c r="D53" s="52"/>
      <c r="E53" s="52"/>
      <c r="F53" s="2"/>
    </row>
    <row r="54" spans="1:7" ht="15.75" hidden="1" x14ac:dyDescent="0.25">
      <c r="A54" s="226"/>
      <c r="B54" s="2" t="s">
        <v>7</v>
      </c>
      <c r="C54" s="52"/>
      <c r="D54" s="52"/>
      <c r="E54" s="52"/>
      <c r="F54" s="2"/>
    </row>
    <row r="55" spans="1:7" ht="217.5" hidden="1" x14ac:dyDescent="0.25">
      <c r="A55" s="227" t="s">
        <v>37</v>
      </c>
      <c r="B55" s="53" t="s">
        <v>35</v>
      </c>
      <c r="C55" s="64"/>
      <c r="D55" s="64"/>
      <c r="E55" s="64"/>
      <c r="F55" s="30" t="s">
        <v>84</v>
      </c>
    </row>
    <row r="56" spans="1:7" ht="15.75" hidden="1" x14ac:dyDescent="0.25">
      <c r="A56" s="225"/>
      <c r="B56" s="9" t="s">
        <v>36</v>
      </c>
      <c r="C56" s="55">
        <f>C57+C58+C59+C60+C61</f>
        <v>9520.9</v>
      </c>
      <c r="D56" s="55">
        <f>D57+D58+D59+D60+D61</f>
        <v>9361.16</v>
      </c>
      <c r="E56" s="6">
        <f>D56/C56*100</f>
        <v>98.322217437427142</v>
      </c>
      <c r="F56" s="2"/>
    </row>
    <row r="57" spans="1:7" ht="15.75" hidden="1" x14ac:dyDescent="0.25">
      <c r="A57" s="225"/>
      <c r="B57" s="2" t="s">
        <v>3</v>
      </c>
      <c r="C57" s="52"/>
      <c r="D57" s="52"/>
      <c r="E57" s="52"/>
      <c r="F57" s="2"/>
    </row>
    <row r="58" spans="1:7" ht="15.75" hidden="1" x14ac:dyDescent="0.25">
      <c r="A58" s="225"/>
      <c r="B58" s="2" t="s">
        <v>4</v>
      </c>
      <c r="C58" s="52">
        <v>3211.5</v>
      </c>
      <c r="D58" s="52">
        <v>3211.5</v>
      </c>
      <c r="E58" s="52">
        <f>D58/C58*100</f>
        <v>100</v>
      </c>
      <c r="F58" s="2"/>
    </row>
    <row r="59" spans="1:7" ht="15.75" hidden="1" x14ac:dyDescent="0.25">
      <c r="A59" s="225"/>
      <c r="B59" s="2" t="s">
        <v>5</v>
      </c>
      <c r="C59" s="52">
        <v>6309.4</v>
      </c>
      <c r="D59" s="52">
        <v>6149.66</v>
      </c>
      <c r="E59" s="6">
        <f>D59/C59*100</f>
        <v>97.468222017941486</v>
      </c>
      <c r="F59" s="2"/>
    </row>
    <row r="60" spans="1:7" ht="15.75" hidden="1" x14ac:dyDescent="0.25">
      <c r="A60" s="225"/>
      <c r="B60" s="2" t="s">
        <v>6</v>
      </c>
      <c r="C60" s="52"/>
      <c r="D60" s="52"/>
      <c r="E60" s="52"/>
      <c r="F60" s="2"/>
    </row>
    <row r="61" spans="1:7" ht="15.75" hidden="1" x14ac:dyDescent="0.25">
      <c r="A61" s="226"/>
      <c r="B61" s="2" t="s">
        <v>7</v>
      </c>
      <c r="C61" s="52"/>
      <c r="D61" s="52"/>
      <c r="E61" s="52"/>
      <c r="F61" s="2"/>
      <c r="G61" s="66"/>
    </row>
    <row r="62" spans="1:7" ht="151.5" hidden="1" customHeight="1" x14ac:dyDescent="0.25">
      <c r="A62" s="227" t="s">
        <v>39</v>
      </c>
      <c r="B62" s="53" t="s">
        <v>38</v>
      </c>
      <c r="C62" s="11"/>
      <c r="D62" s="11"/>
      <c r="E62" s="11"/>
      <c r="F62" s="32" t="s">
        <v>85</v>
      </c>
    </row>
    <row r="63" spans="1:7" ht="15.75" hidden="1" x14ac:dyDescent="0.25">
      <c r="A63" s="225"/>
      <c r="B63" s="9" t="s">
        <v>40</v>
      </c>
      <c r="C63" s="55">
        <f>C64</f>
        <v>3235.6</v>
      </c>
      <c r="D63" s="55">
        <f>D64</f>
        <v>3060.22</v>
      </c>
      <c r="E63" s="56">
        <f>D63/C63*100</f>
        <v>94.579676103350224</v>
      </c>
      <c r="F63" s="2"/>
    </row>
    <row r="64" spans="1:7" ht="15.75" hidden="1" x14ac:dyDescent="0.25">
      <c r="A64" s="226"/>
      <c r="B64" s="2" t="s">
        <v>5</v>
      </c>
      <c r="C64" s="52">
        <v>3235.6</v>
      </c>
      <c r="D64" s="52">
        <v>3060.22</v>
      </c>
      <c r="E64" s="6">
        <f>D64/C64*100</f>
        <v>94.579676103350224</v>
      </c>
      <c r="F64" s="2"/>
    </row>
    <row r="65" spans="1:6" ht="380.25" customHeight="1" x14ac:dyDescent="0.25">
      <c r="A65" s="227">
        <v>2</v>
      </c>
      <c r="B65" s="5" t="s">
        <v>130</v>
      </c>
      <c r="C65" s="64"/>
      <c r="D65" s="64"/>
      <c r="E65" s="6"/>
      <c r="F65" s="10" t="s">
        <v>183</v>
      </c>
    </row>
    <row r="66" spans="1:6" ht="15.75" x14ac:dyDescent="0.25">
      <c r="A66" s="225"/>
      <c r="B66" s="9" t="s">
        <v>9</v>
      </c>
      <c r="C66" s="204">
        <v>4819800</v>
      </c>
      <c r="D66" s="204">
        <v>4819800</v>
      </c>
      <c r="E66" s="210">
        <v>100</v>
      </c>
      <c r="F66" s="160"/>
    </row>
    <row r="67" spans="1:6" ht="15.75" x14ac:dyDescent="0.25">
      <c r="A67" s="225"/>
      <c r="B67" s="2" t="s">
        <v>3</v>
      </c>
      <c r="C67" s="64">
        <v>0</v>
      </c>
      <c r="D67" s="64">
        <v>0</v>
      </c>
      <c r="E67" s="15">
        <v>0</v>
      </c>
      <c r="F67" s="2"/>
    </row>
    <row r="68" spans="1:6" ht="15.75" x14ac:dyDescent="0.25">
      <c r="A68" s="225"/>
      <c r="B68" s="2" t="s">
        <v>4</v>
      </c>
      <c r="C68" s="64">
        <v>0</v>
      </c>
      <c r="D68" s="64">
        <v>0</v>
      </c>
      <c r="E68" s="15">
        <v>0</v>
      </c>
      <c r="F68" s="2"/>
    </row>
    <row r="69" spans="1:6" s="198" customFormat="1" ht="15.75" x14ac:dyDescent="0.25">
      <c r="A69" s="225"/>
      <c r="B69" s="199" t="s">
        <v>5</v>
      </c>
      <c r="C69" s="201">
        <v>4819800</v>
      </c>
      <c r="D69" s="201">
        <v>4819800</v>
      </c>
      <c r="E69" s="203"/>
      <c r="F69" s="199"/>
    </row>
    <row r="70" spans="1:6" s="198" customFormat="1" ht="141.75" x14ac:dyDescent="0.25">
      <c r="A70" s="225"/>
      <c r="B70" s="208" t="s">
        <v>238</v>
      </c>
      <c r="C70" s="200"/>
      <c r="D70" s="200"/>
      <c r="E70" s="203"/>
      <c r="F70" s="205" t="s">
        <v>239</v>
      </c>
    </row>
    <row r="71" spans="1:6" ht="15.75" x14ac:dyDescent="0.25">
      <c r="A71" s="225"/>
      <c r="B71" s="202" t="s">
        <v>157</v>
      </c>
      <c r="C71" s="201">
        <v>4819800</v>
      </c>
      <c r="D71" s="201">
        <v>4819800</v>
      </c>
      <c r="E71" s="15">
        <v>100</v>
      </c>
      <c r="F71" s="2"/>
    </row>
    <row r="72" spans="1:6" ht="15.75" hidden="1" x14ac:dyDescent="0.25">
      <c r="A72" s="225"/>
      <c r="B72" s="2" t="s">
        <v>6</v>
      </c>
      <c r="C72" s="6">
        <v>1420</v>
      </c>
      <c r="D72" s="67">
        <v>1341.8</v>
      </c>
      <c r="E72" s="6">
        <f>D72/C72*100</f>
        <v>94.492957746478865</v>
      </c>
      <c r="F72" s="2"/>
    </row>
    <row r="73" spans="1:6" ht="15.75" hidden="1" x14ac:dyDescent="0.25">
      <c r="A73" s="225"/>
      <c r="B73" s="58" t="s">
        <v>7</v>
      </c>
      <c r="C73" s="62"/>
      <c r="D73" s="62"/>
      <c r="E73" s="68"/>
      <c r="F73" s="58"/>
    </row>
    <row r="74" spans="1:6" ht="15.75" hidden="1" x14ac:dyDescent="0.25">
      <c r="A74" s="254"/>
      <c r="B74" s="231" t="s">
        <v>22</v>
      </c>
      <c r="C74" s="232"/>
      <c r="D74" s="232"/>
      <c r="E74" s="232"/>
      <c r="F74" s="233"/>
    </row>
    <row r="75" spans="1:6" ht="305.25" hidden="1" customHeight="1" x14ac:dyDescent="0.25">
      <c r="A75" s="261" t="s">
        <v>23</v>
      </c>
      <c r="B75" s="53" t="s">
        <v>51</v>
      </c>
      <c r="C75" s="67"/>
      <c r="D75" s="67"/>
      <c r="E75" s="6"/>
      <c r="F75" s="32" t="s">
        <v>90</v>
      </c>
    </row>
    <row r="76" spans="1:6" ht="15.75" hidden="1" x14ac:dyDescent="0.25">
      <c r="A76" s="261"/>
      <c r="B76" s="9" t="s">
        <v>25</v>
      </c>
      <c r="C76" s="56">
        <f>C79+C80</f>
        <v>16851.900000000001</v>
      </c>
      <c r="D76" s="94">
        <f>D80+D79+D78</f>
        <v>16398.04</v>
      </c>
      <c r="E76" s="60">
        <f>D76/C76*100</f>
        <v>97.30677253010046</v>
      </c>
      <c r="F76" s="2"/>
    </row>
    <row r="77" spans="1:6" ht="15.75" hidden="1" x14ac:dyDescent="0.25">
      <c r="A77" s="261"/>
      <c r="B77" s="2" t="s">
        <v>3</v>
      </c>
      <c r="C77" s="67"/>
      <c r="D77" s="67"/>
      <c r="E77" s="6"/>
      <c r="F77" s="2"/>
    </row>
    <row r="78" spans="1:6" ht="15.75" hidden="1" x14ac:dyDescent="0.25">
      <c r="A78" s="261"/>
      <c r="B78" s="2" t="s">
        <v>4</v>
      </c>
      <c r="C78" s="67">
        <v>0</v>
      </c>
      <c r="D78" s="124">
        <v>1343.83</v>
      </c>
      <c r="E78" s="6">
        <v>100</v>
      </c>
      <c r="F78" s="2"/>
    </row>
    <row r="79" spans="1:6" ht="15.75" hidden="1" x14ac:dyDescent="0.25">
      <c r="A79" s="261"/>
      <c r="B79" s="2" t="s">
        <v>5</v>
      </c>
      <c r="C79" s="67">
        <v>15601.9</v>
      </c>
      <c r="D79" s="14">
        <v>13845.71</v>
      </c>
      <c r="E79" s="6">
        <f>D79/C79*100</f>
        <v>88.743742749280528</v>
      </c>
      <c r="F79" s="2"/>
    </row>
    <row r="80" spans="1:6" ht="15.75" hidden="1" x14ac:dyDescent="0.25">
      <c r="A80" s="261"/>
      <c r="B80" s="2" t="s">
        <v>6</v>
      </c>
      <c r="C80" s="6">
        <v>1250</v>
      </c>
      <c r="D80" s="67">
        <v>1208.5</v>
      </c>
      <c r="E80" s="6">
        <f>D80/C80*100</f>
        <v>96.679999999999993</v>
      </c>
      <c r="F80" s="2"/>
    </row>
    <row r="81" spans="1:6" ht="15.75" hidden="1" x14ac:dyDescent="0.25">
      <c r="A81" s="261"/>
      <c r="B81" s="2" t="s">
        <v>7</v>
      </c>
      <c r="C81" s="67"/>
      <c r="D81" s="67"/>
      <c r="E81" s="6"/>
      <c r="F81" s="2"/>
    </row>
    <row r="82" spans="1:6" ht="195" hidden="1" x14ac:dyDescent="0.25">
      <c r="A82" s="227" t="s">
        <v>26</v>
      </c>
      <c r="B82" s="53" t="s">
        <v>41</v>
      </c>
      <c r="C82" s="11"/>
      <c r="D82" s="11"/>
      <c r="E82" s="11"/>
      <c r="F82" s="71" t="s">
        <v>108</v>
      </c>
    </row>
    <row r="83" spans="1:6" ht="15.75" hidden="1" x14ac:dyDescent="0.25">
      <c r="A83" s="225"/>
      <c r="B83" s="9" t="s">
        <v>27</v>
      </c>
      <c r="C83" s="56">
        <f>C84+C85+C86+C87+C88</f>
        <v>11129.6</v>
      </c>
      <c r="D83" s="93">
        <f>D84+D85+D86+D87+D88</f>
        <v>11441.93</v>
      </c>
      <c r="E83" s="56">
        <f>D83/C83*100</f>
        <v>102.80630031627371</v>
      </c>
      <c r="F83" s="2"/>
    </row>
    <row r="84" spans="1:6" ht="15.75" hidden="1" x14ac:dyDescent="0.25">
      <c r="A84" s="225"/>
      <c r="B84" s="2" t="s">
        <v>3</v>
      </c>
      <c r="C84" s="64"/>
      <c r="D84" s="64"/>
      <c r="E84" s="6"/>
      <c r="F84" s="2"/>
    </row>
    <row r="85" spans="1:6" ht="15.75" hidden="1" x14ac:dyDescent="0.25">
      <c r="A85" s="225"/>
      <c r="B85" s="2" t="s">
        <v>4</v>
      </c>
      <c r="C85" s="64">
        <v>0</v>
      </c>
      <c r="D85" s="64">
        <v>518.9</v>
      </c>
      <c r="E85" s="6">
        <v>100</v>
      </c>
      <c r="F85" s="2"/>
    </row>
    <row r="86" spans="1:6" ht="15.75" hidden="1" x14ac:dyDescent="0.25">
      <c r="A86" s="225"/>
      <c r="B86" s="2" t="s">
        <v>5</v>
      </c>
      <c r="C86" s="6">
        <v>11129.6</v>
      </c>
      <c r="D86" s="15">
        <v>10923.03</v>
      </c>
      <c r="E86" s="6">
        <f>D86/C86*100</f>
        <v>98.14395845313399</v>
      </c>
      <c r="F86" s="2"/>
    </row>
    <row r="87" spans="1:6" ht="15.75" hidden="1" x14ac:dyDescent="0.25">
      <c r="A87" s="225"/>
      <c r="B87" s="2" t="s">
        <v>6</v>
      </c>
      <c r="C87" s="64"/>
      <c r="D87" s="64"/>
      <c r="E87" s="6"/>
      <c r="F87" s="2"/>
    </row>
    <row r="88" spans="1:6" ht="15.75" hidden="1" x14ac:dyDescent="0.25">
      <c r="A88" s="226"/>
      <c r="B88" s="2" t="s">
        <v>7</v>
      </c>
      <c r="C88" s="64"/>
      <c r="D88" s="64"/>
      <c r="E88" s="6"/>
      <c r="F88" s="2"/>
    </row>
    <row r="89" spans="1:6" ht="261" hidden="1" customHeight="1" x14ac:dyDescent="0.25">
      <c r="A89" s="227" t="s">
        <v>31</v>
      </c>
      <c r="B89" s="72" t="s">
        <v>42</v>
      </c>
      <c r="C89" s="11"/>
      <c r="D89" s="11"/>
      <c r="E89" s="11"/>
      <c r="F89" s="30" t="s">
        <v>109</v>
      </c>
    </row>
    <row r="90" spans="1:6" ht="15.75" hidden="1" x14ac:dyDescent="0.25">
      <c r="A90" s="225"/>
      <c r="B90" s="9" t="s">
        <v>30</v>
      </c>
      <c r="C90" s="56">
        <v>238.9</v>
      </c>
      <c r="D90" s="56">
        <v>109.95</v>
      </c>
      <c r="E90" s="56">
        <f>D90/C90*100</f>
        <v>46.023440770196736</v>
      </c>
      <c r="F90" s="11"/>
    </row>
    <row r="91" spans="1:6" ht="15.75" hidden="1" x14ac:dyDescent="0.25">
      <c r="A91" s="225"/>
      <c r="B91" s="2" t="s">
        <v>3</v>
      </c>
      <c r="C91" s="64"/>
      <c r="D91" s="64"/>
      <c r="E91" s="6"/>
      <c r="F91" s="2"/>
    </row>
    <row r="92" spans="1:6" ht="15.75" hidden="1" x14ac:dyDescent="0.25">
      <c r="A92" s="225"/>
      <c r="B92" s="2" t="s">
        <v>4</v>
      </c>
      <c r="C92" s="64"/>
      <c r="D92" s="64"/>
      <c r="E92" s="6"/>
      <c r="F92" s="2"/>
    </row>
    <row r="93" spans="1:6" ht="15.75" hidden="1" x14ac:dyDescent="0.25">
      <c r="A93" s="225"/>
      <c r="B93" s="2" t="s">
        <v>5</v>
      </c>
      <c r="C93" s="6">
        <v>238.9</v>
      </c>
      <c r="D93" s="6">
        <v>109.95</v>
      </c>
      <c r="E93" s="6">
        <f>D93/C93*100</f>
        <v>46.023440770196736</v>
      </c>
      <c r="F93" s="2"/>
    </row>
    <row r="94" spans="1:6" ht="15.75" hidden="1" x14ac:dyDescent="0.25">
      <c r="A94" s="225"/>
      <c r="B94" s="2" t="s">
        <v>6</v>
      </c>
      <c r="C94" s="64"/>
      <c r="D94" s="64"/>
      <c r="E94" s="6"/>
      <c r="F94" s="2"/>
    </row>
    <row r="95" spans="1:6" ht="15.75" hidden="1" x14ac:dyDescent="0.25">
      <c r="A95" s="226"/>
      <c r="B95" s="2" t="s">
        <v>7</v>
      </c>
      <c r="C95" s="64"/>
      <c r="D95" s="64"/>
      <c r="E95" s="6"/>
      <c r="F95" s="2"/>
    </row>
    <row r="96" spans="1:6" ht="15.75" hidden="1" x14ac:dyDescent="0.25">
      <c r="A96" s="63"/>
      <c r="B96" s="27" t="s">
        <v>10</v>
      </c>
      <c r="C96" s="240"/>
      <c r="D96" s="240"/>
      <c r="E96" s="240"/>
      <c r="F96" s="240"/>
    </row>
    <row r="97" spans="1:6" ht="277.5" customHeight="1" x14ac:dyDescent="0.25">
      <c r="A97" s="227">
        <v>3</v>
      </c>
      <c r="B97" s="12" t="s">
        <v>137</v>
      </c>
      <c r="C97" s="2"/>
      <c r="D97" s="2"/>
      <c r="E97" s="2"/>
      <c r="F97" s="10" t="s">
        <v>189</v>
      </c>
    </row>
    <row r="98" spans="1:6" ht="15.75" x14ac:dyDescent="0.25">
      <c r="A98" s="225"/>
      <c r="B98" s="9" t="s">
        <v>9</v>
      </c>
      <c r="C98" s="29">
        <v>235841171</v>
      </c>
      <c r="D98" s="29">
        <v>235310093</v>
      </c>
      <c r="E98" s="48">
        <v>99.77</v>
      </c>
      <c r="F98" s="160"/>
    </row>
    <row r="99" spans="1:6" ht="15.75" x14ac:dyDescent="0.25">
      <c r="A99" s="225"/>
      <c r="B99" s="2" t="s">
        <v>3</v>
      </c>
      <c r="C99" s="193">
        <v>11804821</v>
      </c>
      <c r="D99" s="194" t="s">
        <v>234</v>
      </c>
      <c r="E99" s="49">
        <v>98.26</v>
      </c>
      <c r="F99" s="2"/>
    </row>
    <row r="100" spans="1:6" ht="15.75" x14ac:dyDescent="0.25">
      <c r="A100" s="225"/>
      <c r="B100" s="2" t="s">
        <v>4</v>
      </c>
      <c r="C100" s="195" t="s">
        <v>263</v>
      </c>
      <c r="D100" s="196" t="s">
        <v>264</v>
      </c>
      <c r="E100" s="143">
        <v>99.96</v>
      </c>
      <c r="F100" s="2"/>
    </row>
    <row r="101" spans="1:6" ht="15.75" x14ac:dyDescent="0.25">
      <c r="A101" s="225"/>
      <c r="B101" s="2" t="s">
        <v>5</v>
      </c>
      <c r="C101" s="197" t="s">
        <v>235</v>
      </c>
      <c r="D101" s="209" t="s">
        <v>236</v>
      </c>
      <c r="E101" s="143">
        <v>99.61</v>
      </c>
      <c r="F101" s="2"/>
    </row>
    <row r="102" spans="1:6" s="176" customFormat="1" ht="15.75" x14ac:dyDescent="0.25">
      <c r="A102" s="225"/>
      <c r="B102" s="177" t="s">
        <v>262</v>
      </c>
      <c r="C102" s="156"/>
      <c r="D102" s="156"/>
      <c r="E102" s="143"/>
      <c r="F102" s="177"/>
    </row>
    <row r="103" spans="1:6" s="176" customFormat="1" ht="31.5" x14ac:dyDescent="0.25">
      <c r="A103" s="225"/>
      <c r="B103" s="25" t="s">
        <v>200</v>
      </c>
      <c r="C103" s="190" t="s">
        <v>201</v>
      </c>
      <c r="D103" s="190" t="s">
        <v>201</v>
      </c>
      <c r="E103" s="143">
        <v>100</v>
      </c>
      <c r="F103" s="177"/>
    </row>
    <row r="104" spans="1:6" ht="15.75" x14ac:dyDescent="0.25">
      <c r="A104" s="225"/>
      <c r="B104" s="2" t="s">
        <v>154</v>
      </c>
      <c r="C104" s="156" t="s">
        <v>202</v>
      </c>
      <c r="D104" s="15">
        <v>3873659.8</v>
      </c>
      <c r="E104" s="143">
        <v>100</v>
      </c>
      <c r="F104" s="2"/>
    </row>
    <row r="105" spans="1:6" ht="15.75" hidden="1" x14ac:dyDescent="0.25">
      <c r="A105" s="225"/>
      <c r="B105" s="2" t="s">
        <v>6</v>
      </c>
      <c r="C105" s="2"/>
      <c r="D105" s="2"/>
      <c r="E105" s="135"/>
      <c r="F105" s="2"/>
    </row>
    <row r="106" spans="1:6" ht="16.5" hidden="1" thickBot="1" x14ac:dyDescent="0.3">
      <c r="A106" s="226"/>
      <c r="B106" s="2" t="s">
        <v>7</v>
      </c>
      <c r="C106" s="80">
        <f>C120+C113</f>
        <v>57241.2</v>
      </c>
      <c r="D106" s="80">
        <f>D113+D120</f>
        <v>42298</v>
      </c>
      <c r="E106" s="49">
        <f>D106/C106*100</f>
        <v>73.894327861749929</v>
      </c>
      <c r="F106" s="2"/>
    </row>
    <row r="107" spans="1:6" ht="218.25" customHeight="1" x14ac:dyDescent="0.25">
      <c r="A107" s="227" t="s">
        <v>23</v>
      </c>
      <c r="B107" s="73" t="s">
        <v>155</v>
      </c>
      <c r="C107" s="2"/>
      <c r="D107" s="2"/>
      <c r="E107" s="2"/>
      <c r="F107" s="50" t="s">
        <v>188</v>
      </c>
    </row>
    <row r="108" spans="1:6" ht="15.75" x14ac:dyDescent="0.25">
      <c r="A108" s="225"/>
      <c r="B108" s="9" t="s">
        <v>157</v>
      </c>
      <c r="C108" s="206">
        <v>48021126.700000003</v>
      </c>
      <c r="D108" s="206">
        <v>47868662.700000003</v>
      </c>
      <c r="E108" s="206">
        <v>99.68</v>
      </c>
      <c r="F108" s="43" t="s">
        <v>21</v>
      </c>
    </row>
    <row r="109" spans="1:6" ht="15.75" hidden="1" x14ac:dyDescent="0.25">
      <c r="A109" s="225"/>
      <c r="B109" s="2" t="s">
        <v>3</v>
      </c>
      <c r="C109" s="6"/>
      <c r="D109" s="6"/>
      <c r="E109" s="6"/>
      <c r="F109" s="2"/>
    </row>
    <row r="110" spans="1:6" ht="15.75" hidden="1" x14ac:dyDescent="0.25">
      <c r="A110" s="225"/>
      <c r="B110" s="2" t="s">
        <v>4</v>
      </c>
      <c r="C110" s="70">
        <v>114428.9</v>
      </c>
      <c r="D110" s="70">
        <v>114428.2</v>
      </c>
      <c r="E110" s="6">
        <f>D110/C110*100</f>
        <v>99.999388266425697</v>
      </c>
      <c r="F110" s="2"/>
    </row>
    <row r="111" spans="1:6" ht="15.75" hidden="1" x14ac:dyDescent="0.25">
      <c r="A111" s="225"/>
      <c r="B111" s="2" t="s">
        <v>5</v>
      </c>
      <c r="C111" s="3">
        <v>57594.2</v>
      </c>
      <c r="D111" s="3">
        <v>53160</v>
      </c>
      <c r="E111" s="6">
        <f>D111/C111*100</f>
        <v>92.30096086064222</v>
      </c>
      <c r="F111" s="2"/>
    </row>
    <row r="112" spans="1:6" ht="15.75" hidden="1" x14ac:dyDescent="0.25">
      <c r="A112" s="225"/>
      <c r="B112" s="2" t="s">
        <v>6</v>
      </c>
      <c r="C112" s="2"/>
      <c r="D112" s="2"/>
      <c r="E112" s="2"/>
      <c r="F112" s="2"/>
    </row>
    <row r="113" spans="1:6" ht="15.75" hidden="1" customHeight="1" x14ac:dyDescent="0.25">
      <c r="A113" s="226"/>
      <c r="B113" s="2" t="s">
        <v>7</v>
      </c>
      <c r="C113" s="70">
        <v>40704</v>
      </c>
      <c r="D113" s="70">
        <v>33622.1</v>
      </c>
      <c r="E113" s="6">
        <f>D113/C113*100</f>
        <v>82.601464229559738</v>
      </c>
      <c r="F113" s="2"/>
    </row>
    <row r="114" spans="1:6" ht="396.75" customHeight="1" x14ac:dyDescent="0.25">
      <c r="A114" s="227" t="s">
        <v>26</v>
      </c>
      <c r="B114" s="53" t="s">
        <v>156</v>
      </c>
      <c r="C114" s="2"/>
      <c r="D114" s="2"/>
      <c r="E114" s="2"/>
      <c r="F114" s="10" t="s">
        <v>190</v>
      </c>
    </row>
    <row r="115" spans="1:6" ht="15.75" x14ac:dyDescent="0.25">
      <c r="A115" s="225"/>
      <c r="B115" s="9" t="s">
        <v>157</v>
      </c>
      <c r="C115" s="206">
        <v>154249207.30000001</v>
      </c>
      <c r="D115" s="206">
        <v>154153054</v>
      </c>
      <c r="E115" s="206">
        <v>99.94</v>
      </c>
      <c r="F115" s="2"/>
    </row>
    <row r="116" spans="1:6" ht="15.75" hidden="1" x14ac:dyDescent="0.25">
      <c r="A116" s="225"/>
      <c r="B116" s="2" t="s">
        <v>3</v>
      </c>
      <c r="C116" s="6">
        <v>2232.6</v>
      </c>
      <c r="D116" s="6">
        <v>2232.6</v>
      </c>
      <c r="E116" s="70">
        <f>D116/C116*100</f>
        <v>100</v>
      </c>
      <c r="F116" s="2"/>
    </row>
    <row r="117" spans="1:6" ht="15.75" hidden="1" x14ac:dyDescent="0.25">
      <c r="A117" s="225"/>
      <c r="B117" s="2" t="s">
        <v>4</v>
      </c>
      <c r="C117" s="70">
        <v>361255.1</v>
      </c>
      <c r="D117" s="70">
        <v>361255.1</v>
      </c>
      <c r="E117" s="6">
        <f>D117/C117*100</f>
        <v>100</v>
      </c>
      <c r="F117" s="2"/>
    </row>
    <row r="118" spans="1:6" ht="15.75" hidden="1" x14ac:dyDescent="0.25">
      <c r="A118" s="225"/>
      <c r="B118" s="2" t="s">
        <v>5</v>
      </c>
      <c r="C118" s="3">
        <v>81770.100000000006</v>
      </c>
      <c r="D118" s="6">
        <v>69163.399999999994</v>
      </c>
      <c r="E118" s="6">
        <f>D118/C118*100</f>
        <v>84.582750907727871</v>
      </c>
      <c r="F118" s="2"/>
    </row>
    <row r="119" spans="1:6" ht="15.75" hidden="1" x14ac:dyDescent="0.25">
      <c r="A119" s="225"/>
      <c r="B119" s="2" t="s">
        <v>6</v>
      </c>
      <c r="C119" s="2"/>
      <c r="D119" s="2"/>
      <c r="E119" s="2"/>
      <c r="F119" s="2"/>
    </row>
    <row r="120" spans="1:6" ht="15.75" hidden="1" x14ac:dyDescent="0.25">
      <c r="A120" s="226"/>
      <c r="B120" s="2" t="s">
        <v>7</v>
      </c>
      <c r="C120" s="6">
        <v>16537.2</v>
      </c>
      <c r="D120" s="70">
        <v>8675.9</v>
      </c>
      <c r="E120" s="6">
        <f>D120/C120*100</f>
        <v>52.462932056212651</v>
      </c>
      <c r="F120" s="2"/>
    </row>
    <row r="121" spans="1:6" ht="177" customHeight="1" x14ac:dyDescent="0.25">
      <c r="A121" s="227" t="s">
        <v>31</v>
      </c>
      <c r="B121" s="53" t="s">
        <v>158</v>
      </c>
      <c r="C121" s="2"/>
      <c r="D121" s="2"/>
      <c r="E121" s="2"/>
      <c r="F121" s="23" t="s">
        <v>191</v>
      </c>
    </row>
    <row r="122" spans="1:6" ht="15.75" x14ac:dyDescent="0.25">
      <c r="A122" s="225"/>
      <c r="B122" s="9" t="s">
        <v>157</v>
      </c>
      <c r="C122" s="217">
        <v>5223492</v>
      </c>
      <c r="D122" s="217">
        <v>5179141.8</v>
      </c>
      <c r="E122" s="218">
        <v>99.15</v>
      </c>
      <c r="F122" s="76"/>
    </row>
    <row r="123" spans="1:6" ht="15.75" x14ac:dyDescent="0.25">
      <c r="A123" s="225"/>
      <c r="B123" s="2" t="s">
        <v>3</v>
      </c>
      <c r="C123" s="2">
        <v>0</v>
      </c>
      <c r="D123" s="2">
        <v>0</v>
      </c>
      <c r="E123" s="120">
        <v>0</v>
      </c>
      <c r="F123" s="2"/>
    </row>
    <row r="124" spans="1:6" ht="15.75" x14ac:dyDescent="0.25">
      <c r="A124" s="225"/>
      <c r="B124" s="2" t="s">
        <v>4</v>
      </c>
      <c r="C124" s="14">
        <v>0</v>
      </c>
      <c r="D124" s="14">
        <v>0</v>
      </c>
      <c r="E124" s="149">
        <v>0</v>
      </c>
      <c r="F124" s="2"/>
    </row>
    <row r="125" spans="1:6" ht="15.75" x14ac:dyDescent="0.25">
      <c r="A125" s="225"/>
      <c r="B125" s="2" t="s">
        <v>5</v>
      </c>
      <c r="C125" s="150">
        <v>5223492</v>
      </c>
      <c r="D125" s="150">
        <v>5179141.8</v>
      </c>
      <c r="E125" s="15">
        <v>99.15</v>
      </c>
      <c r="F125" s="2"/>
    </row>
    <row r="126" spans="1:6" ht="213.75" customHeight="1" x14ac:dyDescent="0.25">
      <c r="A126" s="227" t="s">
        <v>34</v>
      </c>
      <c r="B126" s="73" t="s">
        <v>159</v>
      </c>
      <c r="C126" s="2"/>
      <c r="D126" s="2"/>
      <c r="E126" s="2"/>
      <c r="F126" s="13" t="s">
        <v>192</v>
      </c>
    </row>
    <row r="127" spans="1:6" ht="15.75" x14ac:dyDescent="0.25">
      <c r="A127" s="225"/>
      <c r="B127" s="9" t="s">
        <v>157</v>
      </c>
      <c r="C127" s="219">
        <v>4819554.3</v>
      </c>
      <c r="D127" s="219">
        <v>4665502.5</v>
      </c>
      <c r="E127" s="206">
        <v>96.8</v>
      </c>
      <c r="F127" s="2"/>
    </row>
    <row r="128" spans="1:6" ht="15.75" hidden="1" x14ac:dyDescent="0.25">
      <c r="A128" s="225"/>
      <c r="B128" s="2" t="s">
        <v>3</v>
      </c>
      <c r="C128" s="70">
        <v>4070.5</v>
      </c>
      <c r="D128" s="70">
        <v>4070.5</v>
      </c>
      <c r="E128" s="3">
        <f>D128/C128*100</f>
        <v>100</v>
      </c>
      <c r="F128" s="2"/>
    </row>
    <row r="129" spans="1:6" ht="15.75" hidden="1" x14ac:dyDescent="0.25">
      <c r="A129" s="225"/>
      <c r="B129" s="2" t="s">
        <v>4</v>
      </c>
      <c r="C129" s="70">
        <v>48813.4</v>
      </c>
      <c r="D129" s="70">
        <v>48071.6</v>
      </c>
      <c r="E129" s="6">
        <f>D129/C129*100</f>
        <v>98.480335317761103</v>
      </c>
      <c r="F129" s="2"/>
    </row>
    <row r="130" spans="1:6" ht="15.75" hidden="1" x14ac:dyDescent="0.25">
      <c r="A130" s="225"/>
      <c r="B130" s="2" t="s">
        <v>5</v>
      </c>
      <c r="C130" s="6">
        <v>26</v>
      </c>
      <c r="D130" s="6">
        <v>26</v>
      </c>
      <c r="E130" s="6">
        <f>D130/C130*100</f>
        <v>100</v>
      </c>
      <c r="F130" s="2"/>
    </row>
    <row r="131" spans="1:6" ht="15.75" hidden="1" x14ac:dyDescent="0.25">
      <c r="A131" s="225"/>
      <c r="B131" s="2" t="s">
        <v>6</v>
      </c>
      <c r="C131" s="2"/>
      <c r="D131" s="2"/>
      <c r="E131" s="2"/>
      <c r="F131" s="2"/>
    </row>
    <row r="132" spans="1:6" ht="15.75" hidden="1" x14ac:dyDescent="0.25">
      <c r="A132" s="226"/>
      <c r="B132" s="2" t="s">
        <v>7</v>
      </c>
      <c r="C132" s="2"/>
      <c r="D132" s="2"/>
      <c r="E132" s="2"/>
      <c r="F132" s="2"/>
    </row>
    <row r="133" spans="1:6" ht="216.75" customHeight="1" x14ac:dyDescent="0.25">
      <c r="A133" s="227" t="s">
        <v>37</v>
      </c>
      <c r="B133" s="53" t="s">
        <v>160</v>
      </c>
      <c r="C133" s="2"/>
      <c r="D133" s="2"/>
      <c r="E133" s="2"/>
      <c r="F133" s="181" t="s">
        <v>241</v>
      </c>
    </row>
    <row r="134" spans="1:6" ht="24.75" customHeight="1" x14ac:dyDescent="0.25">
      <c r="A134" s="225"/>
      <c r="B134" s="9" t="s">
        <v>157</v>
      </c>
      <c r="C134" s="215">
        <v>47000</v>
      </c>
      <c r="D134" s="215">
        <v>24000</v>
      </c>
      <c r="E134" s="206">
        <v>51.06</v>
      </c>
      <c r="F134" s="2"/>
    </row>
    <row r="135" spans="1:6" ht="18.75" hidden="1" customHeight="1" x14ac:dyDescent="0.25">
      <c r="A135" s="225"/>
      <c r="B135" s="2" t="s">
        <v>3</v>
      </c>
      <c r="C135" s="3"/>
      <c r="D135" s="3"/>
      <c r="E135" s="3"/>
      <c r="F135" s="2"/>
    </row>
    <row r="136" spans="1:6" ht="18.75" hidden="1" customHeight="1" x14ac:dyDescent="0.25">
      <c r="A136" s="225"/>
      <c r="B136" s="2" t="s">
        <v>4</v>
      </c>
      <c r="C136" s="3"/>
      <c r="D136" s="3"/>
      <c r="E136" s="3"/>
      <c r="F136" s="2"/>
    </row>
    <row r="137" spans="1:6" ht="18.75" hidden="1" customHeight="1" x14ac:dyDescent="0.25">
      <c r="A137" s="225"/>
      <c r="B137" s="2" t="s">
        <v>5</v>
      </c>
      <c r="C137" s="36">
        <v>557.29999999999995</v>
      </c>
      <c r="D137" s="36">
        <v>531.6</v>
      </c>
      <c r="E137" s="6">
        <f>D137/C137*100</f>
        <v>95.388480172259122</v>
      </c>
      <c r="F137" s="2"/>
    </row>
    <row r="138" spans="1:6" ht="18.75" hidden="1" customHeight="1" x14ac:dyDescent="0.25">
      <c r="A138" s="225"/>
      <c r="B138" s="2" t="s">
        <v>6</v>
      </c>
      <c r="C138" s="2"/>
      <c r="D138" s="2"/>
      <c r="E138" s="2"/>
      <c r="F138" s="2"/>
    </row>
    <row r="139" spans="1:6" ht="18.75" hidden="1" customHeight="1" x14ac:dyDescent="0.25">
      <c r="A139" s="226"/>
      <c r="B139" s="2" t="s">
        <v>7</v>
      </c>
      <c r="C139" s="2"/>
      <c r="D139" s="2"/>
      <c r="E139" s="2"/>
      <c r="F139" s="2"/>
    </row>
    <row r="140" spans="1:6" ht="270" customHeight="1" x14ac:dyDescent="0.25">
      <c r="A140" s="227" t="s">
        <v>39</v>
      </c>
      <c r="B140" s="53" t="s">
        <v>161</v>
      </c>
      <c r="C140" s="2"/>
      <c r="D140" s="2"/>
      <c r="E140" s="2"/>
      <c r="F140" s="44" t="s">
        <v>193</v>
      </c>
    </row>
    <row r="141" spans="1:6" ht="18.75" customHeight="1" x14ac:dyDescent="0.25">
      <c r="A141" s="225"/>
      <c r="B141" s="9" t="s">
        <v>157</v>
      </c>
      <c r="C141" s="206">
        <v>100000</v>
      </c>
      <c r="D141" s="206">
        <v>99674</v>
      </c>
      <c r="E141" s="206">
        <v>99.67</v>
      </c>
      <c r="F141" s="20"/>
    </row>
    <row r="142" spans="1:6" ht="15.75" x14ac:dyDescent="0.25">
      <c r="A142" s="225"/>
      <c r="B142" s="2" t="s">
        <v>3</v>
      </c>
      <c r="C142" s="6">
        <v>0</v>
      </c>
      <c r="D142" s="6">
        <v>0</v>
      </c>
      <c r="E142" s="74">
        <v>0</v>
      </c>
      <c r="F142" s="2"/>
    </row>
    <row r="143" spans="1:6" ht="15.75" x14ac:dyDescent="0.25">
      <c r="A143" s="225"/>
      <c r="B143" s="2" t="s">
        <v>4</v>
      </c>
      <c r="C143" s="6">
        <v>0</v>
      </c>
      <c r="D143" s="6">
        <v>0</v>
      </c>
      <c r="E143" s="3">
        <v>0</v>
      </c>
      <c r="F143" s="2"/>
    </row>
    <row r="144" spans="1:6" ht="15.75" x14ac:dyDescent="0.25">
      <c r="A144" s="225"/>
      <c r="B144" s="2" t="s">
        <v>5</v>
      </c>
      <c r="C144" s="37">
        <v>100000</v>
      </c>
      <c r="D144" s="37">
        <v>99674</v>
      </c>
      <c r="E144" s="6">
        <v>99.67</v>
      </c>
      <c r="F144" s="2"/>
    </row>
    <row r="145" spans="1:6" ht="242.25" customHeight="1" x14ac:dyDescent="0.25">
      <c r="A145" s="227" t="s">
        <v>44</v>
      </c>
      <c r="B145" s="53" t="s">
        <v>162</v>
      </c>
      <c r="C145" s="2"/>
      <c r="D145" s="2"/>
      <c r="E145" s="2"/>
      <c r="F145" s="46" t="s">
        <v>194</v>
      </c>
    </row>
    <row r="146" spans="1:6" ht="15.75" x14ac:dyDescent="0.25">
      <c r="A146" s="225"/>
      <c r="B146" s="9" t="s">
        <v>157</v>
      </c>
      <c r="C146" s="206">
        <v>7128550</v>
      </c>
      <c r="D146" s="206">
        <v>7116466.2999999998</v>
      </c>
      <c r="E146" s="206">
        <v>99.83</v>
      </c>
      <c r="F146" s="2"/>
    </row>
    <row r="147" spans="1:6" ht="15.75" hidden="1" x14ac:dyDescent="0.25">
      <c r="A147" s="225"/>
      <c r="B147" s="2" t="s">
        <v>3</v>
      </c>
      <c r="C147" s="3">
        <v>59768.1</v>
      </c>
      <c r="D147" s="3">
        <v>14567.59</v>
      </c>
      <c r="E147" s="51">
        <f>D147/C147*100</f>
        <v>24.373520322713958</v>
      </c>
      <c r="F147" s="2"/>
    </row>
    <row r="148" spans="1:6" ht="15.75" hidden="1" x14ac:dyDescent="0.25">
      <c r="A148" s="225"/>
      <c r="B148" s="2" t="s">
        <v>4</v>
      </c>
      <c r="C148" s="6"/>
      <c r="D148" s="6"/>
      <c r="E148" s="6"/>
      <c r="F148" s="2"/>
    </row>
    <row r="149" spans="1:6" ht="15.75" hidden="1" x14ac:dyDescent="0.25">
      <c r="A149" s="225"/>
      <c r="B149" s="2" t="s">
        <v>5</v>
      </c>
      <c r="C149" s="6">
        <v>1871.5</v>
      </c>
      <c r="D149" s="79">
        <v>1870.6</v>
      </c>
      <c r="E149" s="6">
        <f>D149/C149*100</f>
        <v>99.951910232433875</v>
      </c>
      <c r="F149" s="2"/>
    </row>
    <row r="150" spans="1:6" ht="15.75" hidden="1" x14ac:dyDescent="0.25">
      <c r="A150" s="225"/>
      <c r="B150" s="2" t="s">
        <v>6</v>
      </c>
      <c r="C150" s="3"/>
      <c r="D150" s="3"/>
      <c r="E150" s="2"/>
      <c r="F150" s="2"/>
    </row>
    <row r="151" spans="1:6" ht="15.75" hidden="1" x14ac:dyDescent="0.25">
      <c r="A151" s="226"/>
      <c r="B151" s="2" t="s">
        <v>7</v>
      </c>
      <c r="C151" s="6"/>
      <c r="D151" s="3"/>
      <c r="E151" s="3"/>
      <c r="F151" s="2"/>
    </row>
    <row r="152" spans="1:6" ht="228.75" customHeight="1" x14ac:dyDescent="0.25">
      <c r="A152" s="227" t="s">
        <v>50</v>
      </c>
      <c r="B152" s="73" t="s">
        <v>163</v>
      </c>
      <c r="C152" s="2"/>
      <c r="D152" s="2"/>
      <c r="E152" s="2"/>
      <c r="F152" s="10" t="s">
        <v>178</v>
      </c>
    </row>
    <row r="153" spans="1:6" ht="15.75" x14ac:dyDescent="0.25">
      <c r="A153" s="225"/>
      <c r="B153" s="9" t="s">
        <v>157</v>
      </c>
      <c r="C153" s="215">
        <v>4575081</v>
      </c>
      <c r="D153" s="215">
        <v>4575009.4000000004</v>
      </c>
      <c r="E153" s="220">
        <v>100</v>
      </c>
      <c r="F153" s="112"/>
    </row>
    <row r="154" spans="1:6" ht="15.75" hidden="1" customHeight="1" x14ac:dyDescent="0.25">
      <c r="A154" s="225"/>
      <c r="B154" s="2" t="s">
        <v>3</v>
      </c>
      <c r="C154" s="11"/>
      <c r="D154" s="11"/>
      <c r="E154" s="11"/>
      <c r="F154" s="11"/>
    </row>
    <row r="155" spans="1:6" ht="15.75" hidden="1" customHeight="1" x14ac:dyDescent="0.25">
      <c r="A155" s="225"/>
      <c r="B155" s="2" t="s">
        <v>4</v>
      </c>
      <c r="C155" s="75">
        <v>1723.4</v>
      </c>
      <c r="D155" s="6">
        <v>1723.4</v>
      </c>
      <c r="E155" s="51">
        <f>D155/C155*100</f>
        <v>100</v>
      </c>
      <c r="F155" s="11"/>
    </row>
    <row r="156" spans="1:6" ht="15.75" hidden="1" customHeight="1" x14ac:dyDescent="0.25">
      <c r="A156" s="225"/>
      <c r="B156" s="2" t="s">
        <v>5</v>
      </c>
      <c r="C156" s="3">
        <v>1366.2</v>
      </c>
      <c r="D156" s="22">
        <v>1358.6</v>
      </c>
      <c r="E156" s="6">
        <f>D156/C156*100</f>
        <v>99.443712487190737</v>
      </c>
      <c r="F156" s="11"/>
    </row>
    <row r="157" spans="1:6" ht="15.75" hidden="1" customHeight="1" x14ac:dyDescent="0.25">
      <c r="A157" s="225"/>
      <c r="B157" s="2" t="s">
        <v>6</v>
      </c>
      <c r="C157" s="11"/>
      <c r="D157" s="11"/>
      <c r="E157" s="11"/>
      <c r="F157" s="11"/>
    </row>
    <row r="158" spans="1:6" ht="15.75" hidden="1" customHeight="1" x14ac:dyDescent="0.25">
      <c r="A158" s="226"/>
      <c r="B158" s="2" t="s">
        <v>7</v>
      </c>
      <c r="C158" s="3"/>
      <c r="D158" s="22"/>
      <c r="E158" s="21"/>
      <c r="F158" s="11"/>
    </row>
    <row r="159" spans="1:6" ht="180.75" hidden="1" customHeight="1" x14ac:dyDescent="0.25">
      <c r="A159" s="227" t="s">
        <v>45</v>
      </c>
      <c r="B159" s="73" t="s">
        <v>47</v>
      </c>
      <c r="C159" s="11"/>
      <c r="D159" s="11"/>
      <c r="E159" s="11"/>
      <c r="F159" s="23" t="s">
        <v>86</v>
      </c>
    </row>
    <row r="160" spans="1:6" ht="15.75" hidden="1" x14ac:dyDescent="0.25">
      <c r="A160" s="225"/>
      <c r="B160" s="9" t="s">
        <v>43</v>
      </c>
      <c r="C160" s="29">
        <f>C163</f>
        <v>229.3</v>
      </c>
      <c r="D160" s="8">
        <f>D163</f>
        <v>154.30000000000001</v>
      </c>
      <c r="E160" s="29">
        <f>D160/C160*100</f>
        <v>67.291757522895765</v>
      </c>
      <c r="F160" s="2"/>
    </row>
    <row r="161" spans="1:6" ht="15.75" hidden="1" x14ac:dyDescent="0.25">
      <c r="A161" s="225"/>
      <c r="B161" s="2" t="s">
        <v>3</v>
      </c>
      <c r="C161" s="3"/>
      <c r="D161" s="3"/>
      <c r="E161" s="3"/>
      <c r="F161" s="2"/>
    </row>
    <row r="162" spans="1:6" ht="14.25" hidden="1" customHeight="1" x14ac:dyDescent="0.25">
      <c r="A162" s="225"/>
      <c r="B162" s="2" t="s">
        <v>4</v>
      </c>
      <c r="C162" s="6"/>
      <c r="D162" s="6"/>
      <c r="E162" s="3"/>
      <c r="F162" s="2"/>
    </row>
    <row r="163" spans="1:6" ht="15.75" hidden="1" x14ac:dyDescent="0.25">
      <c r="A163" s="225"/>
      <c r="B163" s="2" t="s">
        <v>5</v>
      </c>
      <c r="C163" s="37">
        <v>229.3</v>
      </c>
      <c r="D163" s="36">
        <v>154.30000000000001</v>
      </c>
      <c r="E163" s="37">
        <f>D163/C163*100</f>
        <v>67.291757522895765</v>
      </c>
      <c r="F163" s="2"/>
    </row>
    <row r="164" spans="1:6" ht="15.75" hidden="1" x14ac:dyDescent="0.25">
      <c r="A164" s="225"/>
      <c r="B164" s="2" t="s">
        <v>6</v>
      </c>
      <c r="C164" s="2"/>
      <c r="D164" s="2"/>
      <c r="E164" s="2"/>
      <c r="F164" s="2"/>
    </row>
    <row r="165" spans="1:6" ht="15.75" hidden="1" x14ac:dyDescent="0.25">
      <c r="A165" s="226"/>
      <c r="B165" s="2" t="s">
        <v>7</v>
      </c>
      <c r="C165" s="45"/>
      <c r="D165" s="45"/>
      <c r="E165" s="2"/>
      <c r="F165" s="2"/>
    </row>
    <row r="166" spans="1:6" ht="111" hidden="1" customHeight="1" x14ac:dyDescent="0.25">
      <c r="A166" s="227" t="s">
        <v>46</v>
      </c>
      <c r="B166" s="53" t="s">
        <v>49</v>
      </c>
      <c r="C166" s="2"/>
      <c r="D166" s="2"/>
      <c r="E166" s="2"/>
      <c r="F166" s="24" t="s">
        <v>87</v>
      </c>
    </row>
    <row r="167" spans="1:6" ht="15.75" hidden="1" x14ac:dyDescent="0.25">
      <c r="A167" s="225"/>
      <c r="B167" s="9" t="s">
        <v>43</v>
      </c>
      <c r="C167" s="8">
        <f>C170</f>
        <v>10712</v>
      </c>
      <c r="D167" s="8">
        <f>D170</f>
        <v>10638.3</v>
      </c>
      <c r="E167" s="29">
        <f>D167/C167*100</f>
        <v>99.311986557132187</v>
      </c>
      <c r="F167" s="2"/>
    </row>
    <row r="168" spans="1:6" ht="15.75" hidden="1" x14ac:dyDescent="0.25">
      <c r="A168" s="225"/>
      <c r="B168" s="2" t="s">
        <v>3</v>
      </c>
      <c r="C168" s="2"/>
      <c r="D168" s="2"/>
      <c r="E168" s="3"/>
      <c r="F168" s="2"/>
    </row>
    <row r="169" spans="1:6" ht="15.75" hidden="1" x14ac:dyDescent="0.25">
      <c r="A169" s="225"/>
      <c r="B169" s="2" t="s">
        <v>4</v>
      </c>
      <c r="C169" s="3"/>
      <c r="D169" s="3"/>
      <c r="E169" s="3"/>
      <c r="F169" s="2"/>
    </row>
    <row r="170" spans="1:6" ht="15.75" hidden="1" x14ac:dyDescent="0.25">
      <c r="A170" s="225"/>
      <c r="B170" s="2" t="s">
        <v>5</v>
      </c>
      <c r="C170" s="36">
        <v>10712</v>
      </c>
      <c r="D170" s="36">
        <v>10638.3</v>
      </c>
      <c r="E170" s="37">
        <f>D170/C170*100</f>
        <v>99.311986557132187</v>
      </c>
      <c r="F170" s="2"/>
    </row>
    <row r="171" spans="1:6" ht="15.75" hidden="1" x14ac:dyDescent="0.25">
      <c r="A171" s="225"/>
      <c r="B171" s="2" t="s">
        <v>6</v>
      </c>
      <c r="C171" s="2"/>
      <c r="D171" s="2"/>
      <c r="E171" s="2"/>
      <c r="F171" s="2"/>
    </row>
    <row r="172" spans="1:6" ht="12" hidden="1" customHeight="1" x14ac:dyDescent="0.25">
      <c r="A172" s="226"/>
      <c r="B172" s="2" t="s">
        <v>7</v>
      </c>
      <c r="C172" s="2"/>
      <c r="D172" s="2"/>
      <c r="E172" s="2"/>
      <c r="F172" s="2"/>
    </row>
    <row r="173" spans="1:6" ht="67.5" hidden="1" customHeight="1" x14ac:dyDescent="0.25">
      <c r="A173" s="227" t="s">
        <v>48</v>
      </c>
      <c r="B173" s="53" t="s">
        <v>38</v>
      </c>
      <c r="C173" s="2"/>
      <c r="D173" s="2"/>
      <c r="E173" s="2"/>
      <c r="F173" s="32" t="s">
        <v>88</v>
      </c>
    </row>
    <row r="174" spans="1:6" ht="20.25" hidden="1" customHeight="1" x14ac:dyDescent="0.25">
      <c r="A174" s="225"/>
      <c r="B174" s="9" t="s">
        <v>43</v>
      </c>
      <c r="C174" s="8">
        <f>C176+C177</f>
        <v>10299.5</v>
      </c>
      <c r="D174" s="8">
        <f>D176+D177</f>
        <v>10096.799999999999</v>
      </c>
      <c r="E174" s="29">
        <f>D174/C174*100</f>
        <v>98.031943298218351</v>
      </c>
      <c r="F174" s="2"/>
    </row>
    <row r="175" spans="1:6" ht="15.75" hidden="1" x14ac:dyDescent="0.25">
      <c r="A175" s="225"/>
      <c r="B175" s="2" t="s">
        <v>3</v>
      </c>
      <c r="C175" s="3"/>
      <c r="D175" s="3"/>
      <c r="E175" s="3"/>
      <c r="F175" s="2"/>
    </row>
    <row r="176" spans="1:6" ht="15.75" hidden="1" x14ac:dyDescent="0.25">
      <c r="A176" s="225"/>
      <c r="B176" s="2" t="s">
        <v>4</v>
      </c>
      <c r="C176" s="3">
        <v>4200.2</v>
      </c>
      <c r="D176" s="3">
        <v>4121.2</v>
      </c>
      <c r="E176" s="6">
        <f>D176/C176*100</f>
        <v>98.119137183943621</v>
      </c>
      <c r="F176" s="2"/>
    </row>
    <row r="177" spans="1:6" ht="15.75" hidden="1" x14ac:dyDescent="0.25">
      <c r="A177" s="225"/>
      <c r="B177" s="2" t="s">
        <v>5</v>
      </c>
      <c r="C177" s="3">
        <v>6099.3</v>
      </c>
      <c r="D177" s="3">
        <v>5975.6</v>
      </c>
      <c r="E177" s="6">
        <f>D177/C177*100</f>
        <v>97.971898414572166</v>
      </c>
      <c r="F177" s="2"/>
    </row>
    <row r="178" spans="1:6" ht="15.75" hidden="1" x14ac:dyDescent="0.25">
      <c r="A178" s="225"/>
      <c r="B178" s="2" t="s">
        <v>6</v>
      </c>
      <c r="C178" s="2"/>
      <c r="D178" s="2"/>
      <c r="E178" s="2"/>
      <c r="F178" s="2"/>
    </row>
    <row r="179" spans="1:6" ht="16.5" hidden="1" customHeight="1" x14ac:dyDescent="0.25">
      <c r="A179" s="226"/>
      <c r="B179" s="2" t="s">
        <v>7</v>
      </c>
      <c r="C179" s="2"/>
      <c r="D179" s="2"/>
      <c r="E179" s="2"/>
      <c r="F179" s="2"/>
    </row>
    <row r="180" spans="1:6" ht="117" customHeight="1" x14ac:dyDescent="0.25">
      <c r="A180" s="159"/>
      <c r="B180" s="170" t="s">
        <v>139</v>
      </c>
      <c r="C180" s="162"/>
      <c r="D180" s="162"/>
      <c r="E180" s="162"/>
      <c r="F180" s="163" t="s">
        <v>196</v>
      </c>
    </row>
    <row r="181" spans="1:6" ht="16.5" customHeight="1" x14ac:dyDescent="0.25">
      <c r="A181" s="159"/>
      <c r="B181" s="7" t="s">
        <v>157</v>
      </c>
      <c r="C181" s="221" t="s">
        <v>195</v>
      </c>
      <c r="D181" s="222">
        <v>4028222.6</v>
      </c>
      <c r="E181" s="222">
        <v>98.93</v>
      </c>
      <c r="F181" s="112"/>
    </row>
    <row r="182" spans="1:6" ht="89.25" customHeight="1" x14ac:dyDescent="0.25">
      <c r="A182" s="169"/>
      <c r="B182" s="170" t="s">
        <v>140</v>
      </c>
      <c r="C182" s="171"/>
      <c r="D182" s="172"/>
      <c r="E182" s="172"/>
      <c r="F182" s="163" t="s">
        <v>164</v>
      </c>
    </row>
    <row r="183" spans="1:6" ht="16.5" customHeight="1" x14ac:dyDescent="0.25">
      <c r="A183" s="169"/>
      <c r="B183" s="7" t="s">
        <v>165</v>
      </c>
      <c r="C183" s="221" t="s">
        <v>197</v>
      </c>
      <c r="D183" s="222">
        <v>339600</v>
      </c>
      <c r="E183" s="222">
        <v>100</v>
      </c>
      <c r="F183" s="112"/>
    </row>
    <row r="184" spans="1:6" ht="87" customHeight="1" x14ac:dyDescent="0.25">
      <c r="A184" s="169"/>
      <c r="B184" s="170" t="s">
        <v>141</v>
      </c>
      <c r="C184" s="171"/>
      <c r="D184" s="172"/>
      <c r="E184" s="172"/>
      <c r="F184" s="163" t="s">
        <v>199</v>
      </c>
    </row>
    <row r="185" spans="1:6" ht="16.5" customHeight="1" x14ac:dyDescent="0.25">
      <c r="A185" s="169"/>
      <c r="B185" s="7" t="s">
        <v>157</v>
      </c>
      <c r="C185" s="221" t="s">
        <v>198</v>
      </c>
      <c r="D185" s="222">
        <v>3217200</v>
      </c>
      <c r="E185" s="222">
        <v>99.84</v>
      </c>
      <c r="F185" s="112"/>
    </row>
    <row r="186" spans="1:6" ht="409.5" customHeight="1" x14ac:dyDescent="0.25">
      <c r="A186" s="227">
        <v>4</v>
      </c>
      <c r="B186" s="5" t="s">
        <v>142</v>
      </c>
      <c r="C186" s="2"/>
      <c r="D186" s="2"/>
      <c r="E186" s="2"/>
      <c r="F186" s="31" t="s">
        <v>242</v>
      </c>
    </row>
    <row r="187" spans="1:6" ht="19.5" customHeight="1" x14ac:dyDescent="0.25">
      <c r="A187" s="225"/>
      <c r="B187" s="7" t="s">
        <v>9</v>
      </c>
      <c r="C187" s="29">
        <v>6578140</v>
      </c>
      <c r="D187" s="29">
        <v>5841410.5</v>
      </c>
      <c r="E187" s="173">
        <v>88.8</v>
      </c>
      <c r="F187" s="160"/>
    </row>
    <row r="188" spans="1:6" ht="15.75" x14ac:dyDescent="0.25">
      <c r="A188" s="225"/>
      <c r="B188" s="2" t="s">
        <v>3</v>
      </c>
      <c r="C188" s="149">
        <v>0</v>
      </c>
      <c r="D188" s="149">
        <v>0</v>
      </c>
      <c r="E188" s="174">
        <v>0</v>
      </c>
      <c r="F188" s="2"/>
    </row>
    <row r="189" spans="1:6" ht="15.75" x14ac:dyDescent="0.25">
      <c r="A189" s="225"/>
      <c r="B189" s="2" t="s">
        <v>4</v>
      </c>
      <c r="C189" s="149">
        <v>0</v>
      </c>
      <c r="D189" s="149">
        <v>0</v>
      </c>
      <c r="E189" s="174">
        <v>0</v>
      </c>
      <c r="F189" s="2"/>
    </row>
    <row r="190" spans="1:6" ht="18.75" x14ac:dyDescent="0.25">
      <c r="A190" s="225"/>
      <c r="B190" s="2" t="s">
        <v>5</v>
      </c>
      <c r="C190" s="147">
        <v>6578140</v>
      </c>
      <c r="D190" s="148">
        <v>5841410.5</v>
      </c>
      <c r="E190" s="174">
        <v>88.8</v>
      </c>
      <c r="F190" s="2"/>
    </row>
    <row r="191" spans="1:6" ht="15.75" hidden="1" x14ac:dyDescent="0.25">
      <c r="A191" s="225"/>
      <c r="B191" s="2" t="s">
        <v>6</v>
      </c>
      <c r="C191" s="2"/>
      <c r="D191" s="2"/>
      <c r="E191" s="2"/>
      <c r="F191" s="2"/>
    </row>
    <row r="192" spans="1:6" ht="15.75" hidden="1" x14ac:dyDescent="0.25">
      <c r="A192" s="226"/>
      <c r="B192" s="2" t="s">
        <v>7</v>
      </c>
      <c r="C192" s="6"/>
      <c r="D192" s="6"/>
      <c r="E192" s="2"/>
      <c r="F192" s="2"/>
    </row>
    <row r="193" spans="1:6" ht="31.5" hidden="1" x14ac:dyDescent="0.25">
      <c r="A193" s="11"/>
      <c r="B193" s="28" t="s">
        <v>12</v>
      </c>
      <c r="C193" s="2"/>
      <c r="D193" s="2"/>
      <c r="E193" s="2"/>
      <c r="F193" s="2"/>
    </row>
    <row r="194" spans="1:6" ht="78.75" x14ac:dyDescent="0.25">
      <c r="A194" s="227">
        <v>5</v>
      </c>
      <c r="B194" s="5" t="s">
        <v>135</v>
      </c>
      <c r="C194" s="2"/>
      <c r="D194" s="2"/>
      <c r="E194" s="2"/>
      <c r="F194" s="31" t="s">
        <v>203</v>
      </c>
    </row>
    <row r="195" spans="1:6" ht="15.75" x14ac:dyDescent="0.25">
      <c r="A195" s="225"/>
      <c r="B195" s="9" t="s">
        <v>9</v>
      </c>
      <c r="C195" s="48">
        <v>30669959.199999999</v>
      </c>
      <c r="D195" s="48">
        <v>30322941.600000001</v>
      </c>
      <c r="E195" s="175">
        <v>98.87</v>
      </c>
      <c r="F195" s="2"/>
    </row>
    <row r="196" spans="1:6" ht="15.75" x14ac:dyDescent="0.25">
      <c r="A196" s="225"/>
      <c r="B196" s="25" t="s">
        <v>118</v>
      </c>
      <c r="C196" s="14">
        <v>0</v>
      </c>
      <c r="D196" s="14">
        <v>0</v>
      </c>
      <c r="E196" s="146">
        <v>0</v>
      </c>
      <c r="F196" s="2"/>
    </row>
    <row r="197" spans="1:6" ht="15.75" x14ac:dyDescent="0.25">
      <c r="A197" s="225"/>
      <c r="B197" s="2" t="s">
        <v>4</v>
      </c>
      <c r="C197" s="15">
        <v>0</v>
      </c>
      <c r="D197" s="14">
        <v>0</v>
      </c>
      <c r="E197" s="146">
        <v>0</v>
      </c>
      <c r="F197" s="2"/>
    </row>
    <row r="198" spans="1:6" ht="15.75" x14ac:dyDescent="0.25">
      <c r="A198" s="225"/>
      <c r="B198" s="2" t="s">
        <v>5</v>
      </c>
      <c r="C198" s="15">
        <v>30669959.199999999</v>
      </c>
      <c r="D198" s="14">
        <v>30322941.600000001</v>
      </c>
      <c r="E198" s="146">
        <v>98.87</v>
      </c>
      <c r="F198" s="2"/>
    </row>
    <row r="199" spans="1:6" ht="63.75" x14ac:dyDescent="0.25">
      <c r="A199" s="225"/>
      <c r="B199" s="153" t="s">
        <v>143</v>
      </c>
      <c r="C199" s="15"/>
      <c r="D199" s="14"/>
      <c r="E199" s="146"/>
      <c r="F199" s="117" t="s">
        <v>204</v>
      </c>
    </row>
    <row r="200" spans="1:6" ht="15.75" x14ac:dyDescent="0.25">
      <c r="A200" s="225"/>
      <c r="B200" s="9" t="s">
        <v>157</v>
      </c>
      <c r="C200" s="15">
        <v>23301829</v>
      </c>
      <c r="D200" s="14">
        <v>23048731.699999999</v>
      </c>
      <c r="E200" s="146">
        <v>98.91</v>
      </c>
      <c r="F200" s="2"/>
    </row>
    <row r="201" spans="1:6" ht="94.5" x14ac:dyDescent="0.25">
      <c r="A201" s="225"/>
      <c r="B201" s="153" t="s">
        <v>144</v>
      </c>
      <c r="C201" s="15"/>
      <c r="D201" s="14"/>
      <c r="E201" s="146"/>
      <c r="F201" s="117" t="s">
        <v>205</v>
      </c>
    </row>
    <row r="202" spans="1:6" ht="15.75" x14ac:dyDescent="0.25">
      <c r="A202" s="225"/>
      <c r="B202" s="9" t="s">
        <v>165</v>
      </c>
      <c r="C202" s="15">
        <v>311000</v>
      </c>
      <c r="D202" s="14">
        <v>305179.8</v>
      </c>
      <c r="E202" s="146">
        <v>98.1</v>
      </c>
      <c r="F202" s="2"/>
    </row>
    <row r="203" spans="1:6" ht="63.75" x14ac:dyDescent="0.25">
      <c r="A203" s="225"/>
      <c r="B203" s="153" t="s">
        <v>145</v>
      </c>
      <c r="C203" s="15"/>
      <c r="D203" s="14"/>
      <c r="E203" s="146"/>
      <c r="F203" s="117" t="s">
        <v>166</v>
      </c>
    </row>
    <row r="204" spans="1:6" ht="15.75" x14ac:dyDescent="0.25">
      <c r="A204" s="225"/>
      <c r="B204" s="9" t="s">
        <v>157</v>
      </c>
      <c r="C204" s="15">
        <v>1507549</v>
      </c>
      <c r="D204" s="14">
        <v>1507549</v>
      </c>
      <c r="E204" s="146">
        <v>100</v>
      </c>
      <c r="F204" s="2"/>
    </row>
    <row r="205" spans="1:6" ht="60" x14ac:dyDescent="0.25">
      <c r="A205" s="225"/>
      <c r="B205" s="153" t="s">
        <v>146</v>
      </c>
      <c r="C205" s="15"/>
      <c r="D205" s="14"/>
      <c r="E205" s="146"/>
      <c r="F205" s="181" t="s">
        <v>206</v>
      </c>
    </row>
    <row r="206" spans="1:6" ht="15.75" x14ac:dyDescent="0.25">
      <c r="A206" s="225"/>
      <c r="B206" s="9" t="s">
        <v>157</v>
      </c>
      <c r="C206" s="143">
        <v>5549581.2000000002</v>
      </c>
      <c r="D206" s="143">
        <v>5461581.2000000002</v>
      </c>
      <c r="E206" s="146">
        <v>98.41</v>
      </c>
      <c r="F206" s="2"/>
    </row>
    <row r="207" spans="1:6" ht="15.75" hidden="1" x14ac:dyDescent="0.25">
      <c r="A207" s="225"/>
      <c r="B207" s="2" t="s">
        <v>6</v>
      </c>
      <c r="C207" s="49">
        <f>C215+C222+C229+C236</f>
        <v>5275.9699999999993</v>
      </c>
      <c r="D207" s="49">
        <f>D215+D222+D229+D236</f>
        <v>5225.329999999999</v>
      </c>
      <c r="E207" s="6">
        <f>D207/C207*100</f>
        <v>99.040176498350064</v>
      </c>
      <c r="F207" s="2"/>
    </row>
    <row r="208" spans="1:6" ht="31.5" hidden="1" x14ac:dyDescent="0.25">
      <c r="A208" s="225"/>
      <c r="B208" s="82" t="s">
        <v>13</v>
      </c>
      <c r="C208" s="77" t="e">
        <f>C216+C223+#REF!</f>
        <v>#REF!</v>
      </c>
      <c r="D208" s="77" t="e">
        <f>D216+D223+#REF!</f>
        <v>#REF!</v>
      </c>
      <c r="E208" s="68" t="e">
        <f>D208/C208*100</f>
        <v>#REF!</v>
      </c>
      <c r="F208" s="58"/>
    </row>
    <row r="209" spans="1:6" ht="16.5" hidden="1" thickBot="1" x14ac:dyDescent="0.3">
      <c r="A209" s="245"/>
      <c r="B209" s="228" t="s">
        <v>22</v>
      </c>
      <c r="C209" s="229"/>
      <c r="D209" s="229"/>
      <c r="E209" s="229"/>
      <c r="F209" s="230"/>
    </row>
    <row r="210" spans="1:6" ht="249.75" hidden="1" customHeight="1" x14ac:dyDescent="0.25">
      <c r="A210" s="227" t="s">
        <v>23</v>
      </c>
      <c r="B210" s="86" t="s">
        <v>38</v>
      </c>
      <c r="C210" s="87"/>
      <c r="D210" s="87"/>
      <c r="E210" s="87"/>
      <c r="F210" s="88" t="s">
        <v>95</v>
      </c>
    </row>
    <row r="211" spans="1:6" ht="15.75" hidden="1" x14ac:dyDescent="0.25">
      <c r="A211" s="225"/>
      <c r="B211" s="9" t="s">
        <v>43</v>
      </c>
      <c r="C211" s="48">
        <v>15945745.57</v>
      </c>
      <c r="D211" s="48">
        <v>15893750.890000001</v>
      </c>
      <c r="E211" s="29">
        <f>D211/C211*100</f>
        <v>99.67392757038705</v>
      </c>
      <c r="F211" s="2"/>
    </row>
    <row r="212" spans="1:6" ht="15.75" hidden="1" x14ac:dyDescent="0.25">
      <c r="A212" s="225"/>
      <c r="B212" s="25" t="s">
        <v>3</v>
      </c>
      <c r="C212" s="3"/>
      <c r="D212" s="3"/>
      <c r="E212" s="2"/>
      <c r="F212" s="2"/>
    </row>
    <row r="213" spans="1:6" ht="15.75" hidden="1" x14ac:dyDescent="0.25">
      <c r="A213" s="225"/>
      <c r="B213" s="2" t="s">
        <v>4</v>
      </c>
      <c r="C213" s="6">
        <v>14400</v>
      </c>
      <c r="D213" s="6">
        <v>14400</v>
      </c>
      <c r="E213" s="78">
        <f>D213/C213*100</f>
        <v>100</v>
      </c>
      <c r="F213" s="2"/>
    </row>
    <row r="214" spans="1:6" ht="15.75" hidden="1" x14ac:dyDescent="0.25">
      <c r="A214" s="225"/>
      <c r="B214" s="2" t="s">
        <v>5</v>
      </c>
      <c r="C214" s="3"/>
      <c r="D214" s="3"/>
      <c r="E214" s="78"/>
      <c r="F214" s="2"/>
    </row>
    <row r="215" spans="1:6" ht="15.75" hidden="1" x14ac:dyDescent="0.25">
      <c r="A215" s="225"/>
      <c r="B215" s="2" t="s">
        <v>6</v>
      </c>
      <c r="C215" s="84">
        <v>810</v>
      </c>
      <c r="D215" s="83">
        <v>801.43</v>
      </c>
      <c r="E215" s="37">
        <f>D215/C215*100</f>
        <v>98.941975308641972</v>
      </c>
      <c r="F215" s="2"/>
    </row>
    <row r="216" spans="1:6" ht="15.75" hidden="1" x14ac:dyDescent="0.25">
      <c r="A216" s="226"/>
      <c r="B216" s="25" t="s">
        <v>14</v>
      </c>
      <c r="C216" s="78">
        <v>5200</v>
      </c>
      <c r="D216" s="78">
        <v>5200</v>
      </c>
      <c r="E216" s="78">
        <f>D216/C216*100</f>
        <v>100</v>
      </c>
      <c r="F216" s="2"/>
    </row>
    <row r="217" spans="1:6" ht="280.5" hidden="1" customHeight="1" x14ac:dyDescent="0.25">
      <c r="A217" s="227" t="s">
        <v>26</v>
      </c>
      <c r="B217" s="53" t="s">
        <v>54</v>
      </c>
      <c r="C217" s="2"/>
      <c r="D217" s="2"/>
      <c r="E217" s="2"/>
      <c r="F217" s="115" t="s">
        <v>96</v>
      </c>
    </row>
    <row r="218" spans="1:6" ht="15.75" hidden="1" x14ac:dyDescent="0.25">
      <c r="A218" s="225"/>
      <c r="B218" s="9" t="s">
        <v>43</v>
      </c>
      <c r="C218" s="29">
        <v>1989.12</v>
      </c>
      <c r="D218" s="8">
        <v>1947.1</v>
      </c>
      <c r="E218" s="29">
        <f>D218/C218*100</f>
        <v>97.887508043758046</v>
      </c>
      <c r="F218" s="2"/>
    </row>
    <row r="219" spans="1:6" ht="15.75" hidden="1" x14ac:dyDescent="0.25">
      <c r="A219" s="225"/>
      <c r="B219" s="25" t="s">
        <v>3</v>
      </c>
      <c r="C219" s="2"/>
      <c r="D219" s="2"/>
      <c r="E219" s="2"/>
      <c r="F219" s="2"/>
    </row>
    <row r="220" spans="1:6" ht="15.75" hidden="1" x14ac:dyDescent="0.25">
      <c r="A220" s="225"/>
      <c r="B220" s="2" t="s">
        <v>4</v>
      </c>
      <c r="C220" s="11"/>
      <c r="D220" s="11"/>
      <c r="E220" s="11"/>
      <c r="F220" s="11"/>
    </row>
    <row r="221" spans="1:6" ht="15.75" hidden="1" x14ac:dyDescent="0.25">
      <c r="A221" s="225"/>
      <c r="B221" s="2" t="s">
        <v>5</v>
      </c>
      <c r="C221" s="11"/>
      <c r="D221" s="11"/>
      <c r="E221" s="11"/>
      <c r="F221" s="11"/>
    </row>
    <row r="222" spans="1:6" ht="15.75" hidden="1" x14ac:dyDescent="0.25">
      <c r="A222" s="225"/>
      <c r="B222" s="2" t="s">
        <v>6</v>
      </c>
      <c r="C222" s="6">
        <v>1989.12</v>
      </c>
      <c r="D222" s="3">
        <v>1947.1</v>
      </c>
      <c r="E222" s="6">
        <f>D222/C222*100</f>
        <v>97.887508043758046</v>
      </c>
      <c r="F222" s="11"/>
    </row>
    <row r="223" spans="1:6" ht="15.75" hidden="1" x14ac:dyDescent="0.25">
      <c r="A223" s="226"/>
      <c r="B223" s="25" t="s">
        <v>14</v>
      </c>
      <c r="C223" s="11"/>
      <c r="D223" s="11"/>
      <c r="E223" s="11"/>
      <c r="F223" s="11"/>
    </row>
    <row r="224" spans="1:6" ht="374.25" hidden="1" customHeight="1" x14ac:dyDescent="0.25">
      <c r="A224" s="261" t="s">
        <v>31</v>
      </c>
      <c r="B224" s="53" t="s">
        <v>52</v>
      </c>
      <c r="C224" s="11"/>
      <c r="D224" s="11"/>
      <c r="E224" s="11"/>
      <c r="F224" s="32" t="s">
        <v>97</v>
      </c>
    </row>
    <row r="225" spans="1:6" ht="15.75" hidden="1" x14ac:dyDescent="0.25">
      <c r="A225" s="261"/>
      <c r="B225" s="9" t="s">
        <v>43</v>
      </c>
      <c r="C225" s="8">
        <f>C226+C227+C228+C229+C230</f>
        <v>13993.480000000001</v>
      </c>
      <c r="D225" s="8">
        <f>D226+D227+D228+D229+D230</f>
        <v>13993.480000000001</v>
      </c>
      <c r="E225" s="8">
        <f>D225/C225*100</f>
        <v>100</v>
      </c>
      <c r="F225" s="11"/>
    </row>
    <row r="226" spans="1:6" ht="15.75" hidden="1" x14ac:dyDescent="0.25">
      <c r="A226" s="261"/>
      <c r="B226" s="25" t="s">
        <v>3</v>
      </c>
      <c r="C226" s="78">
        <v>6492.05</v>
      </c>
      <c r="D226" s="78">
        <v>6492.05</v>
      </c>
      <c r="E226" s="78">
        <f>D226/C226*100</f>
        <v>100</v>
      </c>
      <c r="F226" s="11"/>
    </row>
    <row r="227" spans="1:6" ht="15.75" hidden="1" x14ac:dyDescent="0.25">
      <c r="A227" s="261"/>
      <c r="B227" s="25" t="s">
        <v>16</v>
      </c>
      <c r="C227" s="78">
        <v>5049.58</v>
      </c>
      <c r="D227" s="78">
        <v>5049.58</v>
      </c>
      <c r="E227" s="78">
        <f>D227/C227*100</f>
        <v>100</v>
      </c>
      <c r="F227" s="11"/>
    </row>
    <row r="228" spans="1:6" ht="15.75" hidden="1" x14ac:dyDescent="0.25">
      <c r="A228" s="261"/>
      <c r="B228" s="2" t="s">
        <v>5</v>
      </c>
      <c r="C228" s="78"/>
      <c r="D228" s="78"/>
      <c r="E228" s="78"/>
      <c r="F228" s="11"/>
    </row>
    <row r="229" spans="1:6" ht="15.75" hidden="1" x14ac:dyDescent="0.25">
      <c r="A229" s="261"/>
      <c r="B229" s="2" t="s">
        <v>6</v>
      </c>
      <c r="C229" s="78">
        <v>2451.85</v>
      </c>
      <c r="D229" s="78">
        <v>2451.85</v>
      </c>
      <c r="E229" s="78">
        <f>D229/C229*100</f>
        <v>100</v>
      </c>
      <c r="F229" s="11"/>
    </row>
    <row r="230" spans="1:6" ht="15.75" hidden="1" x14ac:dyDescent="0.25">
      <c r="A230" s="261"/>
      <c r="B230" s="25" t="s">
        <v>15</v>
      </c>
      <c r="C230" s="3"/>
      <c r="D230" s="3"/>
      <c r="E230" s="6"/>
      <c r="F230" s="11"/>
    </row>
    <row r="231" spans="1:6" ht="169.5" hidden="1" customHeight="1" x14ac:dyDescent="0.25">
      <c r="A231" s="227" t="s">
        <v>23</v>
      </c>
      <c r="B231" s="53" t="s">
        <v>53</v>
      </c>
      <c r="C231" s="11"/>
      <c r="D231" s="11"/>
      <c r="E231" s="11"/>
      <c r="F231" s="23" t="s">
        <v>98</v>
      </c>
    </row>
    <row r="232" spans="1:6" ht="15.75" hidden="1" x14ac:dyDescent="0.25">
      <c r="A232" s="225"/>
      <c r="B232" s="9" t="s">
        <v>43</v>
      </c>
      <c r="C232" s="48">
        <v>25</v>
      </c>
      <c r="D232" s="8">
        <v>24.95</v>
      </c>
      <c r="E232" s="8">
        <v>100</v>
      </c>
      <c r="F232" s="2"/>
    </row>
    <row r="233" spans="1:6" ht="15.75" hidden="1" x14ac:dyDescent="0.25">
      <c r="A233" s="225"/>
      <c r="B233" s="25" t="s">
        <v>3</v>
      </c>
      <c r="C233" s="2"/>
      <c r="D233" s="2"/>
      <c r="E233" s="2"/>
      <c r="F233" s="2"/>
    </row>
    <row r="234" spans="1:6" ht="15.75" hidden="1" x14ac:dyDescent="0.25">
      <c r="A234" s="225"/>
      <c r="B234" s="25" t="s">
        <v>16</v>
      </c>
      <c r="C234" s="2"/>
      <c r="D234" s="2"/>
      <c r="E234" s="2"/>
      <c r="F234" s="2"/>
    </row>
    <row r="235" spans="1:6" ht="15.75" hidden="1" x14ac:dyDescent="0.25">
      <c r="A235" s="225"/>
      <c r="B235" s="2" t="s">
        <v>5</v>
      </c>
      <c r="C235" s="2"/>
      <c r="D235" s="2"/>
      <c r="E235" s="2"/>
      <c r="F235" s="2"/>
    </row>
    <row r="236" spans="1:6" ht="15.75" hidden="1" x14ac:dyDescent="0.25">
      <c r="A236" s="225"/>
      <c r="B236" s="2" t="s">
        <v>6</v>
      </c>
      <c r="C236" s="49">
        <v>25</v>
      </c>
      <c r="D236" s="33">
        <v>24.95</v>
      </c>
      <c r="E236" s="33">
        <v>100</v>
      </c>
      <c r="F236" s="2"/>
    </row>
    <row r="237" spans="1:6" ht="228.75" customHeight="1" x14ac:dyDescent="0.25">
      <c r="A237" s="227">
        <v>6</v>
      </c>
      <c r="B237" s="41" t="s">
        <v>132</v>
      </c>
      <c r="C237" s="2"/>
      <c r="D237" s="2"/>
      <c r="E237" s="2"/>
      <c r="F237" s="23" t="s">
        <v>243</v>
      </c>
    </row>
    <row r="238" spans="1:6" ht="15.75" x14ac:dyDescent="0.25">
      <c r="A238" s="225"/>
      <c r="B238" s="9" t="s">
        <v>9</v>
      </c>
      <c r="C238" s="29">
        <v>6708709.5</v>
      </c>
      <c r="D238" s="29">
        <v>6708709.5</v>
      </c>
      <c r="E238" s="155">
        <v>100</v>
      </c>
      <c r="F238" s="160"/>
    </row>
    <row r="239" spans="1:6" ht="15.75" x14ac:dyDescent="0.25">
      <c r="A239" s="225"/>
      <c r="B239" s="25" t="s">
        <v>3</v>
      </c>
      <c r="C239" s="146">
        <v>0</v>
      </c>
      <c r="D239" s="156">
        <v>0</v>
      </c>
      <c r="E239" s="156">
        <v>0</v>
      </c>
      <c r="F239" s="2"/>
    </row>
    <row r="240" spans="1:6" ht="15.75" x14ac:dyDescent="0.25">
      <c r="A240" s="225"/>
      <c r="B240" s="25" t="s">
        <v>16</v>
      </c>
      <c r="C240" s="14">
        <v>0</v>
      </c>
      <c r="D240" s="14">
        <v>0</v>
      </c>
      <c r="E240" s="156">
        <v>0</v>
      </c>
      <c r="F240" s="2"/>
    </row>
    <row r="241" spans="1:6" s="176" customFormat="1" ht="15.75" x14ac:dyDescent="0.25">
      <c r="A241" s="225"/>
      <c r="B241" s="177" t="s">
        <v>5</v>
      </c>
      <c r="C241" s="15">
        <v>6708709.5</v>
      </c>
      <c r="D241" s="15">
        <v>6708709.5</v>
      </c>
      <c r="E241" s="156" t="s">
        <v>207</v>
      </c>
      <c r="F241" s="177"/>
    </row>
    <row r="242" spans="1:6" s="176" customFormat="1" ht="63.75" x14ac:dyDescent="0.25">
      <c r="A242" s="225"/>
      <c r="B242" s="153" t="s">
        <v>208</v>
      </c>
      <c r="C242" s="15"/>
      <c r="D242" s="15"/>
      <c r="E242" s="156"/>
      <c r="F242" s="117" t="s">
        <v>166</v>
      </c>
    </row>
    <row r="243" spans="1:6" ht="15.75" x14ac:dyDescent="0.25">
      <c r="A243" s="225"/>
      <c r="B243" s="202" t="s">
        <v>157</v>
      </c>
      <c r="C243" s="212">
        <v>6708709.5</v>
      </c>
      <c r="D243" s="212">
        <v>6708709.5</v>
      </c>
      <c r="E243" s="211" t="s">
        <v>207</v>
      </c>
      <c r="F243" s="2"/>
    </row>
    <row r="244" spans="1:6" ht="15.75" hidden="1" x14ac:dyDescent="0.25">
      <c r="A244" s="225"/>
      <c r="B244" s="2" t="s">
        <v>6</v>
      </c>
      <c r="C244" s="33">
        <v>44</v>
      </c>
      <c r="D244" s="33">
        <v>43.21</v>
      </c>
      <c r="E244" s="6">
        <f>D244/C244*100</f>
        <v>98.204545454545453</v>
      </c>
      <c r="F244" s="2"/>
    </row>
    <row r="245" spans="1:6" ht="32.25" hidden="1" thickBot="1" x14ac:dyDescent="0.3">
      <c r="A245" s="226"/>
      <c r="B245" s="25" t="s">
        <v>17</v>
      </c>
      <c r="C245" s="6">
        <v>4520</v>
      </c>
      <c r="D245" s="78">
        <v>4297.47</v>
      </c>
      <c r="E245" s="96">
        <f>D245/C245*100</f>
        <v>95.076769911504428</v>
      </c>
      <c r="F245" s="2"/>
    </row>
    <row r="246" spans="1:6" ht="16.5" hidden="1" thickBot="1" x14ac:dyDescent="0.3">
      <c r="A246" s="263" t="s">
        <v>23</v>
      </c>
      <c r="B246" s="228" t="s">
        <v>22</v>
      </c>
      <c r="C246" s="232"/>
      <c r="D246" s="232"/>
      <c r="E246" s="264"/>
      <c r="F246" s="230"/>
    </row>
    <row r="247" spans="1:6" ht="179.25" hidden="1" x14ac:dyDescent="0.25">
      <c r="A247" s="254"/>
      <c r="B247" s="53" t="s">
        <v>38</v>
      </c>
      <c r="C247" s="11"/>
      <c r="D247" s="11"/>
      <c r="E247" s="78"/>
      <c r="F247" s="30" t="s">
        <v>110</v>
      </c>
    </row>
    <row r="248" spans="1:6" ht="15.75" hidden="1" x14ac:dyDescent="0.25">
      <c r="A248" s="254"/>
      <c r="B248" s="9" t="s">
        <v>43</v>
      </c>
      <c r="C248" s="19">
        <v>5511334.3700000001</v>
      </c>
      <c r="D248" s="19">
        <v>5511334.3700000001</v>
      </c>
      <c r="E248" s="18"/>
      <c r="F248" s="2"/>
    </row>
    <row r="249" spans="1:6" ht="15.75" hidden="1" x14ac:dyDescent="0.25">
      <c r="A249" s="254"/>
      <c r="B249" s="25" t="s">
        <v>3</v>
      </c>
      <c r="C249" s="6"/>
      <c r="D249" s="78"/>
      <c r="E249" s="78"/>
      <c r="F249" s="2"/>
    </row>
    <row r="250" spans="1:6" ht="15.75" hidden="1" x14ac:dyDescent="0.25">
      <c r="A250" s="254"/>
      <c r="B250" s="25" t="s">
        <v>16</v>
      </c>
      <c r="C250" s="6"/>
      <c r="D250" s="78"/>
      <c r="E250" s="78"/>
      <c r="F250" s="2"/>
    </row>
    <row r="251" spans="1:6" ht="15.75" hidden="1" x14ac:dyDescent="0.25">
      <c r="A251" s="254"/>
      <c r="B251" s="2" t="s">
        <v>5</v>
      </c>
      <c r="C251" s="6"/>
      <c r="D251" s="78"/>
      <c r="E251" s="78"/>
      <c r="F251" s="2"/>
    </row>
    <row r="252" spans="1:6" ht="15.75" hidden="1" x14ac:dyDescent="0.25">
      <c r="A252" s="254"/>
      <c r="B252" s="2" t="s">
        <v>6</v>
      </c>
      <c r="C252" s="6"/>
      <c r="D252" s="78"/>
      <c r="E252" s="78"/>
      <c r="F252" s="2"/>
    </row>
    <row r="253" spans="1:6" ht="15.75" hidden="1" x14ac:dyDescent="0.25">
      <c r="A253" s="245"/>
      <c r="B253" s="30" t="s">
        <v>17</v>
      </c>
      <c r="C253" s="6"/>
      <c r="D253" s="78"/>
      <c r="E253" s="78"/>
      <c r="F253" s="2"/>
    </row>
    <row r="254" spans="1:6" ht="364.5" hidden="1" customHeight="1" x14ac:dyDescent="0.25">
      <c r="A254" s="227" t="s">
        <v>26</v>
      </c>
      <c r="B254" s="53" t="s">
        <v>60</v>
      </c>
      <c r="C254" s="6"/>
      <c r="D254" s="78"/>
      <c r="E254" s="78"/>
      <c r="F254" s="30" t="s">
        <v>111</v>
      </c>
    </row>
    <row r="255" spans="1:6" ht="15.75" hidden="1" x14ac:dyDescent="0.25">
      <c r="A255" s="225"/>
      <c r="B255" s="9" t="s">
        <v>43</v>
      </c>
      <c r="C255" s="29">
        <v>44</v>
      </c>
      <c r="D255" s="8">
        <v>43.21</v>
      </c>
      <c r="E255" s="29">
        <f>D255/C255*100</f>
        <v>98.204545454545453</v>
      </c>
      <c r="F255" s="2"/>
    </row>
    <row r="256" spans="1:6" ht="15.75" hidden="1" x14ac:dyDescent="0.25">
      <c r="A256" s="225"/>
      <c r="B256" s="25" t="s">
        <v>3</v>
      </c>
      <c r="C256" s="6"/>
      <c r="D256" s="78"/>
      <c r="E256" s="78"/>
      <c r="F256" s="2"/>
    </row>
    <row r="257" spans="1:6" ht="15.75" hidden="1" x14ac:dyDescent="0.25">
      <c r="A257" s="225"/>
      <c r="B257" s="25" t="s">
        <v>16</v>
      </c>
      <c r="C257" s="6"/>
      <c r="D257" s="78"/>
      <c r="E257" s="78"/>
      <c r="F257" s="2"/>
    </row>
    <row r="258" spans="1:6" ht="15.75" hidden="1" x14ac:dyDescent="0.25">
      <c r="A258" s="225"/>
      <c r="B258" s="2" t="s">
        <v>5</v>
      </c>
      <c r="C258" s="6"/>
      <c r="D258" s="78"/>
      <c r="E258" s="78"/>
      <c r="F258" s="2"/>
    </row>
    <row r="259" spans="1:6" ht="15.75" hidden="1" x14ac:dyDescent="0.25">
      <c r="A259" s="225"/>
      <c r="B259" s="2" t="s">
        <v>6</v>
      </c>
      <c r="C259" s="6">
        <v>44</v>
      </c>
      <c r="D259" s="78">
        <v>43.21</v>
      </c>
      <c r="E259" s="6">
        <f>D259/C259*100</f>
        <v>98.204545454545453</v>
      </c>
      <c r="F259" s="2"/>
    </row>
    <row r="260" spans="1:6" ht="15.75" hidden="1" x14ac:dyDescent="0.25">
      <c r="A260" s="226"/>
      <c r="B260" s="30" t="s">
        <v>17</v>
      </c>
      <c r="C260" s="6"/>
      <c r="D260" s="78"/>
      <c r="E260" s="78"/>
      <c r="F260" s="2"/>
    </row>
    <row r="261" spans="1:6" ht="246" hidden="1" customHeight="1" x14ac:dyDescent="0.25">
      <c r="A261" s="227" t="s">
        <v>23</v>
      </c>
      <c r="B261" s="53" t="s">
        <v>61</v>
      </c>
      <c r="C261" s="6"/>
      <c r="D261" s="78"/>
      <c r="E261" s="78"/>
      <c r="F261" s="10" t="s">
        <v>112</v>
      </c>
    </row>
    <row r="262" spans="1:6" ht="15.75" hidden="1" x14ac:dyDescent="0.25">
      <c r="A262" s="225"/>
      <c r="B262" s="9" t="s">
        <v>43</v>
      </c>
      <c r="C262" s="29">
        <v>4520</v>
      </c>
      <c r="D262" s="29" t="e">
        <f>D263+D264+D265+D266+#REF!</f>
        <v>#REF!</v>
      </c>
      <c r="E262" s="29" t="e">
        <f>D262/C262*100</f>
        <v>#REF!</v>
      </c>
      <c r="F262" s="2"/>
    </row>
    <row r="263" spans="1:6" ht="15.75" hidden="1" x14ac:dyDescent="0.25">
      <c r="A263" s="225"/>
      <c r="B263" s="25" t="s">
        <v>3</v>
      </c>
      <c r="C263" s="6"/>
      <c r="D263" s="78"/>
      <c r="E263" s="6"/>
      <c r="F263" s="2"/>
    </row>
    <row r="264" spans="1:6" ht="15.75" hidden="1" x14ac:dyDescent="0.25">
      <c r="A264" s="225"/>
      <c r="B264" s="25" t="s">
        <v>16</v>
      </c>
      <c r="C264" s="6"/>
      <c r="D264" s="78"/>
      <c r="E264" s="78"/>
      <c r="F264" s="2"/>
    </row>
    <row r="265" spans="1:6" ht="15.75" hidden="1" x14ac:dyDescent="0.25">
      <c r="A265" s="225"/>
      <c r="B265" s="2" t="s">
        <v>5</v>
      </c>
      <c r="C265" s="6"/>
      <c r="D265" s="78"/>
      <c r="E265" s="78"/>
      <c r="F265" s="2"/>
    </row>
    <row r="266" spans="1:6" ht="15.75" hidden="1" x14ac:dyDescent="0.25">
      <c r="A266" s="225"/>
      <c r="B266" s="2" t="s">
        <v>6</v>
      </c>
      <c r="C266" s="6"/>
      <c r="D266" s="6"/>
      <c r="E266" s="6"/>
      <c r="F266" s="2"/>
    </row>
    <row r="267" spans="1:6" ht="273.75" customHeight="1" x14ac:dyDescent="0.25">
      <c r="A267" s="263">
        <v>7</v>
      </c>
      <c r="B267" s="5" t="s">
        <v>147</v>
      </c>
      <c r="C267" s="2" t="s">
        <v>119</v>
      </c>
      <c r="D267" s="2"/>
      <c r="E267" s="2"/>
      <c r="F267" s="31" t="s">
        <v>244</v>
      </c>
    </row>
    <row r="268" spans="1:6" ht="15.75" x14ac:dyDescent="0.25">
      <c r="A268" s="254"/>
      <c r="B268" s="9" t="s">
        <v>9</v>
      </c>
      <c r="C268" s="29">
        <v>10000</v>
      </c>
      <c r="D268" s="29">
        <v>10000</v>
      </c>
      <c r="E268" s="155">
        <f>D268/C268*100</f>
        <v>100</v>
      </c>
      <c r="F268" s="160"/>
    </row>
    <row r="269" spans="1:6" ht="15.75" x14ac:dyDescent="0.25">
      <c r="A269" s="254"/>
      <c r="B269" s="25" t="s">
        <v>3</v>
      </c>
      <c r="C269" s="154">
        <v>0</v>
      </c>
      <c r="D269" s="154">
        <v>0</v>
      </c>
      <c r="E269" s="158">
        <v>0</v>
      </c>
      <c r="F269" s="2"/>
    </row>
    <row r="270" spans="1:6" ht="15.75" x14ac:dyDescent="0.25">
      <c r="A270" s="254"/>
      <c r="B270" s="25" t="s">
        <v>16</v>
      </c>
      <c r="C270" s="157">
        <v>0</v>
      </c>
      <c r="D270" s="157">
        <v>0</v>
      </c>
      <c r="E270" s="157">
        <v>0</v>
      </c>
      <c r="F270" s="2"/>
    </row>
    <row r="271" spans="1:6" s="176" customFormat="1" ht="15.75" x14ac:dyDescent="0.25">
      <c r="A271" s="254"/>
      <c r="B271" s="177" t="s">
        <v>5</v>
      </c>
      <c r="C271" s="15">
        <v>10000</v>
      </c>
      <c r="D271" s="157" t="s">
        <v>209</v>
      </c>
      <c r="E271" s="157" t="s">
        <v>207</v>
      </c>
      <c r="F271" s="177"/>
    </row>
    <row r="272" spans="1:6" s="176" customFormat="1" ht="63.75" x14ac:dyDescent="0.25">
      <c r="A272" s="254"/>
      <c r="B272" s="153" t="s">
        <v>210</v>
      </c>
      <c r="C272" s="157"/>
      <c r="D272" s="157"/>
      <c r="E272" s="157"/>
      <c r="F272" s="117" t="s">
        <v>166</v>
      </c>
    </row>
    <row r="273" spans="1:6" ht="15.75" x14ac:dyDescent="0.25">
      <c r="A273" s="254"/>
      <c r="B273" s="9" t="s">
        <v>157</v>
      </c>
      <c r="C273" s="15">
        <f>C268-C270</f>
        <v>10000</v>
      </c>
      <c r="D273" s="6">
        <f>D268-D270</f>
        <v>10000</v>
      </c>
      <c r="E273" s="157">
        <f>D273/C273*100</f>
        <v>100</v>
      </c>
      <c r="F273" s="2"/>
    </row>
    <row r="274" spans="1:6" ht="15.75" hidden="1" x14ac:dyDescent="0.25">
      <c r="A274" s="254"/>
      <c r="B274" s="2" t="s">
        <v>6</v>
      </c>
      <c r="C274" s="6">
        <f>C283+C290+C298+C305+C310</f>
        <v>43672.100000000006</v>
      </c>
      <c r="D274" s="6">
        <f>D283+D298+D305+D310</f>
        <v>38784.430000000008</v>
      </c>
      <c r="E274" s="49">
        <f t="shared" ref="E274:E275" si="1">D274/C274*100</f>
        <v>88.808255156037845</v>
      </c>
      <c r="F274" s="2"/>
    </row>
    <row r="275" spans="1:6" ht="31.5" hidden="1" x14ac:dyDescent="0.25">
      <c r="A275" s="254"/>
      <c r="B275" s="82" t="s">
        <v>57</v>
      </c>
      <c r="C275" s="68">
        <f>C291</f>
        <v>7058.4</v>
      </c>
      <c r="D275" s="78">
        <f>D291</f>
        <v>4487.3</v>
      </c>
      <c r="E275" s="126">
        <f t="shared" si="1"/>
        <v>63.573897767199369</v>
      </c>
      <c r="F275" s="58"/>
    </row>
    <row r="276" spans="1:6" ht="15.75" hidden="1" x14ac:dyDescent="0.25">
      <c r="A276" s="254"/>
      <c r="B276" s="82" t="s">
        <v>15</v>
      </c>
      <c r="C276" s="85"/>
      <c r="D276" s="85"/>
      <c r="E276" s="85"/>
      <c r="F276" s="58"/>
    </row>
    <row r="277" spans="1:6" ht="16.5" hidden="1" thickBot="1" x14ac:dyDescent="0.3">
      <c r="A277" s="245"/>
      <c r="B277" s="228" t="s">
        <v>22</v>
      </c>
      <c r="C277" s="229"/>
      <c r="D277" s="229"/>
      <c r="E277" s="229"/>
      <c r="F277" s="230"/>
    </row>
    <row r="278" spans="1:6" ht="216.75" hidden="1" x14ac:dyDescent="0.25">
      <c r="A278" s="227" t="s">
        <v>23</v>
      </c>
      <c r="B278" s="86" t="s">
        <v>55</v>
      </c>
      <c r="C278" s="87"/>
      <c r="D278" s="87"/>
      <c r="E278" s="87"/>
      <c r="F278" s="89" t="s">
        <v>113</v>
      </c>
    </row>
    <row r="279" spans="1:6" ht="15.75" hidden="1" x14ac:dyDescent="0.25">
      <c r="A279" s="241"/>
      <c r="B279" s="9" t="s">
        <v>43</v>
      </c>
      <c r="C279" s="29">
        <f>C280+C281+C282+C283+C284</f>
        <v>28952</v>
      </c>
      <c r="D279" s="29">
        <f>D280+D281+D282+D283+D284</f>
        <v>28595.29</v>
      </c>
      <c r="E279" s="29">
        <f>D279/C279*100</f>
        <v>98.76792622271347</v>
      </c>
      <c r="F279" s="2"/>
    </row>
    <row r="280" spans="1:6" ht="15.75" hidden="1" x14ac:dyDescent="0.25">
      <c r="A280" s="241"/>
      <c r="B280" s="25" t="s">
        <v>3</v>
      </c>
      <c r="C280" s="2"/>
      <c r="D280" s="2"/>
      <c r="E280" s="2"/>
      <c r="F280" s="2"/>
    </row>
    <row r="281" spans="1:6" ht="15.75" hidden="1" x14ac:dyDescent="0.25">
      <c r="A281" s="241"/>
      <c r="B281" s="25" t="s">
        <v>16</v>
      </c>
      <c r="C281" s="2"/>
      <c r="D281" s="2"/>
      <c r="E281" s="2"/>
      <c r="F281" s="2"/>
    </row>
    <row r="282" spans="1:6" ht="15.75" hidden="1" x14ac:dyDescent="0.25">
      <c r="A282" s="241"/>
      <c r="B282" s="2" t="s">
        <v>5</v>
      </c>
      <c r="C282" s="78"/>
      <c r="D282" s="78"/>
      <c r="E282" s="6"/>
      <c r="F282" s="2"/>
    </row>
    <row r="283" spans="1:6" ht="15.75" hidden="1" x14ac:dyDescent="0.25">
      <c r="A283" s="241"/>
      <c r="B283" s="2" t="s">
        <v>6</v>
      </c>
      <c r="C283" s="6">
        <v>28952</v>
      </c>
      <c r="D283" s="6">
        <v>28595.29</v>
      </c>
      <c r="E283" s="6">
        <f>D283/C283*100</f>
        <v>98.76792622271347</v>
      </c>
      <c r="F283" s="33"/>
    </row>
    <row r="284" spans="1:6" ht="15.75" hidden="1" x14ac:dyDescent="0.25">
      <c r="A284" s="242"/>
      <c r="B284" s="25" t="s">
        <v>14</v>
      </c>
      <c r="C284" s="35"/>
      <c r="D284" s="35"/>
      <c r="E284" s="35"/>
      <c r="F284" s="35"/>
    </row>
    <row r="285" spans="1:6" ht="372" hidden="1" x14ac:dyDescent="0.25">
      <c r="A285" s="243" t="s">
        <v>26</v>
      </c>
      <c r="B285" s="53" t="s">
        <v>56</v>
      </c>
      <c r="C285" s="35"/>
      <c r="D285" s="35"/>
      <c r="E285" s="35"/>
      <c r="F285" s="23" t="s">
        <v>114</v>
      </c>
    </row>
    <row r="286" spans="1:6" ht="15.75" hidden="1" x14ac:dyDescent="0.25">
      <c r="A286" s="241"/>
      <c r="B286" s="9" t="s">
        <v>43</v>
      </c>
      <c r="C286" s="8">
        <f>C288+C289+C290+C291</f>
        <v>38365.9</v>
      </c>
      <c r="D286" s="8">
        <f>D287+D288+D289+D290+D291</f>
        <v>36764.1</v>
      </c>
      <c r="E286" s="29">
        <f>D286/C286*100</f>
        <v>95.824938291555767</v>
      </c>
      <c r="F286" s="35"/>
    </row>
    <row r="287" spans="1:6" ht="15.75" hidden="1" x14ac:dyDescent="0.25">
      <c r="A287" s="241"/>
      <c r="B287" s="25" t="s">
        <v>3</v>
      </c>
      <c r="C287" s="33"/>
      <c r="D287" s="33"/>
      <c r="E287" s="33"/>
      <c r="F287" s="35"/>
    </row>
    <row r="288" spans="1:6" ht="15.75" hidden="1" x14ac:dyDescent="0.25">
      <c r="A288" s="241"/>
      <c r="B288" s="25" t="s">
        <v>16</v>
      </c>
      <c r="C288" s="33">
        <v>26820.2</v>
      </c>
      <c r="D288" s="33">
        <v>25783.1</v>
      </c>
      <c r="E288" s="6">
        <f>D288/C288*100</f>
        <v>96.133138455343342</v>
      </c>
      <c r="F288" s="35"/>
    </row>
    <row r="289" spans="1:6" ht="15.75" hidden="1" x14ac:dyDescent="0.25">
      <c r="A289" s="241"/>
      <c r="B289" s="2" t="s">
        <v>5</v>
      </c>
      <c r="C289" s="33"/>
      <c r="D289" s="33"/>
      <c r="E289" s="33"/>
      <c r="F289" s="35"/>
    </row>
    <row r="290" spans="1:6" ht="15.75" hidden="1" x14ac:dyDescent="0.25">
      <c r="A290" s="241"/>
      <c r="B290" s="2" t="s">
        <v>6</v>
      </c>
      <c r="C290" s="78">
        <v>4487.3</v>
      </c>
      <c r="D290" s="33">
        <v>6493.7</v>
      </c>
      <c r="E290" s="6">
        <f>D290/C290*100</f>
        <v>144.71285628328837</v>
      </c>
      <c r="F290" s="35"/>
    </row>
    <row r="291" spans="1:6" ht="31.5" hidden="1" x14ac:dyDescent="0.25">
      <c r="A291" s="241"/>
      <c r="B291" s="90" t="s">
        <v>57</v>
      </c>
      <c r="C291" s="78">
        <v>7058.4</v>
      </c>
      <c r="D291" s="78">
        <v>4487.3</v>
      </c>
      <c r="E291" s="6">
        <f>D291/C291*100</f>
        <v>63.573897767199369</v>
      </c>
      <c r="F291" s="81"/>
    </row>
    <row r="292" spans="1:6" ht="15.75" hidden="1" x14ac:dyDescent="0.25">
      <c r="A292" s="242"/>
      <c r="B292" s="25" t="s">
        <v>14</v>
      </c>
      <c r="C292" s="35"/>
      <c r="D292" s="35"/>
      <c r="E292" s="35"/>
      <c r="F292" s="35"/>
    </row>
    <row r="293" spans="1:6" ht="168" hidden="1" x14ac:dyDescent="0.25">
      <c r="A293" s="227" t="s">
        <v>31</v>
      </c>
      <c r="B293" s="73" t="s">
        <v>58</v>
      </c>
      <c r="C293" s="35"/>
      <c r="D293" s="35"/>
      <c r="E293" s="35"/>
      <c r="F293" s="13" t="s">
        <v>102</v>
      </c>
    </row>
    <row r="294" spans="1:6" ht="15.75" hidden="1" x14ac:dyDescent="0.25">
      <c r="A294" s="225"/>
      <c r="B294" s="9" t="s">
        <v>43</v>
      </c>
      <c r="C294" s="29">
        <v>300</v>
      </c>
      <c r="D294" s="29">
        <v>297.7</v>
      </c>
      <c r="E294" s="29">
        <f>D294/C294*100</f>
        <v>99.233333333333334</v>
      </c>
      <c r="F294" s="35"/>
    </row>
    <row r="295" spans="1:6" ht="15.75" hidden="1" x14ac:dyDescent="0.25">
      <c r="A295" s="225"/>
      <c r="B295" s="25" t="s">
        <v>3</v>
      </c>
      <c r="C295" s="33"/>
      <c r="D295" s="33"/>
      <c r="E295" s="33"/>
      <c r="F295" s="35"/>
    </row>
    <row r="296" spans="1:6" ht="15.75" hidden="1" x14ac:dyDescent="0.25">
      <c r="A296" s="225"/>
      <c r="B296" s="25" t="s">
        <v>16</v>
      </c>
      <c r="C296" s="33"/>
      <c r="D296" s="33"/>
      <c r="E296" s="33"/>
      <c r="F296" s="35"/>
    </row>
    <row r="297" spans="1:6" ht="15.75" hidden="1" x14ac:dyDescent="0.25">
      <c r="A297" s="225"/>
      <c r="B297" s="2" t="s">
        <v>5</v>
      </c>
      <c r="C297" s="33"/>
      <c r="D297" s="33"/>
      <c r="E297" s="33"/>
      <c r="F297" s="35"/>
    </row>
    <row r="298" spans="1:6" ht="15.75" hidden="1" x14ac:dyDescent="0.25">
      <c r="A298" s="225"/>
      <c r="B298" s="2" t="s">
        <v>6</v>
      </c>
      <c r="C298" s="6">
        <v>300</v>
      </c>
      <c r="D298" s="6">
        <v>297.7</v>
      </c>
      <c r="E298" s="6">
        <f>D298/C298*100</f>
        <v>99.233333333333334</v>
      </c>
      <c r="F298" s="35"/>
    </row>
    <row r="299" spans="1:6" ht="15.75" hidden="1" x14ac:dyDescent="0.25">
      <c r="A299" s="226"/>
      <c r="B299" s="25" t="s">
        <v>14</v>
      </c>
      <c r="C299" s="33"/>
      <c r="D299" s="33"/>
      <c r="E299" s="33"/>
      <c r="F299" s="35"/>
    </row>
    <row r="300" spans="1:6" ht="165.75" hidden="1" x14ac:dyDescent="0.25">
      <c r="A300" s="227" t="s">
        <v>34</v>
      </c>
      <c r="B300" s="91" t="s">
        <v>59</v>
      </c>
      <c r="C300" s="35"/>
      <c r="D300" s="35"/>
      <c r="E300" s="35"/>
      <c r="F300" s="92" t="s">
        <v>103</v>
      </c>
    </row>
    <row r="301" spans="1:6" ht="15.75" hidden="1" x14ac:dyDescent="0.25">
      <c r="A301" s="225"/>
      <c r="B301" s="9" t="s">
        <v>43</v>
      </c>
      <c r="C301" s="29">
        <f>C302+C303+C304+C305</f>
        <v>14785</v>
      </c>
      <c r="D301" s="29">
        <f>D302+D303+D304+D305+D306</f>
        <v>14785</v>
      </c>
      <c r="E301" s="29">
        <f>D301/C301*100</f>
        <v>100</v>
      </c>
      <c r="F301" s="35"/>
    </row>
    <row r="302" spans="1:6" ht="15.75" hidden="1" x14ac:dyDescent="0.25">
      <c r="A302" s="225"/>
      <c r="B302" s="25" t="s">
        <v>3</v>
      </c>
      <c r="C302" s="33"/>
      <c r="D302" s="33"/>
      <c r="E302" s="33"/>
      <c r="F302" s="35"/>
    </row>
    <row r="303" spans="1:6" ht="15.75" hidden="1" x14ac:dyDescent="0.25">
      <c r="A303" s="225"/>
      <c r="B303" s="25" t="s">
        <v>16</v>
      </c>
      <c r="C303" s="33"/>
      <c r="D303" s="33"/>
      <c r="E303" s="33"/>
      <c r="F303" s="35"/>
    </row>
    <row r="304" spans="1:6" ht="15.75" hidden="1" x14ac:dyDescent="0.25">
      <c r="A304" s="225"/>
      <c r="B304" s="2" t="s">
        <v>5</v>
      </c>
      <c r="C304" s="6">
        <v>5852</v>
      </c>
      <c r="D304" s="6">
        <v>5852</v>
      </c>
      <c r="E304" s="6">
        <f>D304/C304*100</f>
        <v>100</v>
      </c>
      <c r="F304" s="35"/>
    </row>
    <row r="305" spans="1:6" ht="15.75" hidden="1" x14ac:dyDescent="0.25">
      <c r="A305" s="225"/>
      <c r="B305" s="2" t="s">
        <v>6</v>
      </c>
      <c r="C305" s="6">
        <v>8933</v>
      </c>
      <c r="D305" s="6">
        <v>8933</v>
      </c>
      <c r="E305" s="6">
        <f>D305/C305*100</f>
        <v>100</v>
      </c>
      <c r="F305" s="35"/>
    </row>
    <row r="306" spans="1:6" ht="15.75" hidden="1" x14ac:dyDescent="0.25">
      <c r="A306" s="226"/>
      <c r="B306" s="25" t="s">
        <v>14</v>
      </c>
      <c r="C306" s="33"/>
      <c r="D306" s="33"/>
      <c r="E306" s="33"/>
      <c r="F306" s="35"/>
    </row>
    <row r="307" spans="1:6" ht="15.75" hidden="1" x14ac:dyDescent="0.25">
      <c r="A307" s="227" t="s">
        <v>37</v>
      </c>
      <c r="B307" s="97" t="s">
        <v>38</v>
      </c>
      <c r="C307" s="33"/>
      <c r="D307" s="33"/>
      <c r="E307" s="33"/>
      <c r="F307" s="125"/>
    </row>
    <row r="308" spans="1:6" ht="15.75" hidden="1" x14ac:dyDescent="0.25">
      <c r="A308" s="225"/>
      <c r="B308" s="9" t="s">
        <v>43</v>
      </c>
      <c r="C308" s="29">
        <f>C309+C310</f>
        <v>8242.6</v>
      </c>
      <c r="D308" s="29">
        <f>D309+D310</f>
        <v>8059.6100000000006</v>
      </c>
      <c r="E308" s="29">
        <f>D308/C308*100</f>
        <v>97.77994807463665</v>
      </c>
      <c r="F308" s="35"/>
    </row>
    <row r="309" spans="1:6" ht="15.75" hidden="1" x14ac:dyDescent="0.25">
      <c r="A309" s="225"/>
      <c r="B309" s="2" t="s">
        <v>5</v>
      </c>
      <c r="C309" s="6">
        <v>7242.8</v>
      </c>
      <c r="D309" s="33">
        <v>7101.17</v>
      </c>
      <c r="E309" s="6">
        <f>D309/C309*100</f>
        <v>98.044540785331634</v>
      </c>
      <c r="F309" s="35"/>
    </row>
    <row r="310" spans="1:6" ht="15.75" hidden="1" x14ac:dyDescent="0.25">
      <c r="A310" s="225"/>
      <c r="B310" s="2" t="s">
        <v>6</v>
      </c>
      <c r="C310" s="6">
        <v>999.8</v>
      </c>
      <c r="D310" s="6">
        <v>958.44</v>
      </c>
      <c r="E310" s="6">
        <f>D310/C310*100</f>
        <v>95.863172634526919</v>
      </c>
      <c r="F310" s="35"/>
    </row>
    <row r="311" spans="1:6" ht="131.25" customHeight="1" x14ac:dyDescent="0.25">
      <c r="A311" s="227">
        <v>8</v>
      </c>
      <c r="B311" s="12" t="s">
        <v>134</v>
      </c>
      <c r="C311" s="33"/>
      <c r="D311" s="33"/>
      <c r="E311" s="33"/>
      <c r="F311" s="116" t="s">
        <v>245</v>
      </c>
    </row>
    <row r="312" spans="1:6" ht="15.75" x14ac:dyDescent="0.25">
      <c r="A312" s="225"/>
      <c r="B312" s="9" t="s">
        <v>9</v>
      </c>
      <c r="C312" s="29">
        <v>4803331.5</v>
      </c>
      <c r="D312" s="175">
        <v>4704641.0999999996</v>
      </c>
      <c r="E312" s="29">
        <v>97.95</v>
      </c>
      <c r="F312" s="18"/>
    </row>
    <row r="313" spans="1:6" ht="15.75" x14ac:dyDescent="0.25">
      <c r="A313" s="225"/>
      <c r="B313" s="25" t="s">
        <v>3</v>
      </c>
      <c r="C313" s="14">
        <v>869192.47</v>
      </c>
      <c r="D313" s="14">
        <v>819196.21</v>
      </c>
      <c r="E313" s="14">
        <v>94</v>
      </c>
      <c r="F313" s="33"/>
    </row>
    <row r="314" spans="1:6" ht="15.75" x14ac:dyDescent="0.25">
      <c r="A314" s="225"/>
      <c r="B314" s="25" t="s">
        <v>16</v>
      </c>
      <c r="C314" s="164" t="s">
        <v>260</v>
      </c>
      <c r="D314" s="83">
        <v>3782007.62</v>
      </c>
      <c r="E314" s="14">
        <v>99</v>
      </c>
      <c r="F314" s="33"/>
    </row>
    <row r="315" spans="1:6" s="176" customFormat="1" ht="15.75" x14ac:dyDescent="0.25">
      <c r="A315" s="225"/>
      <c r="B315" s="177" t="s">
        <v>5</v>
      </c>
      <c r="C315" s="164" t="s">
        <v>261</v>
      </c>
      <c r="D315" s="83">
        <v>103427.37</v>
      </c>
      <c r="E315" s="14">
        <v>100</v>
      </c>
      <c r="F315" s="78"/>
    </row>
    <row r="316" spans="1:6" s="176" customFormat="1" ht="78.75" x14ac:dyDescent="0.25">
      <c r="A316" s="225"/>
      <c r="B316" s="153" t="s">
        <v>211</v>
      </c>
      <c r="C316" s="164"/>
      <c r="D316" s="83"/>
      <c r="E316" s="14"/>
      <c r="F316" s="117" t="s">
        <v>222</v>
      </c>
    </row>
    <row r="317" spans="1:6" ht="15.75" x14ac:dyDescent="0.25">
      <c r="A317" s="225"/>
      <c r="B317" s="9" t="s">
        <v>157</v>
      </c>
      <c r="C317" s="191" t="s">
        <v>212</v>
      </c>
      <c r="D317" s="191" t="s">
        <v>213</v>
      </c>
      <c r="E317" s="94">
        <v>97.95</v>
      </c>
      <c r="F317" s="33"/>
    </row>
    <row r="318" spans="1:6" ht="15.75" hidden="1" x14ac:dyDescent="0.25">
      <c r="A318" s="225"/>
      <c r="B318" s="2" t="s">
        <v>6</v>
      </c>
      <c r="C318" s="37">
        <f>C326+C333+C340</f>
        <v>13580.25</v>
      </c>
      <c r="D318" s="83">
        <f>D326+D333+D340</f>
        <v>13000.14</v>
      </c>
      <c r="E318" s="37">
        <f>D318/C318*100</f>
        <v>95.728281879935935</v>
      </c>
      <c r="F318" s="33"/>
    </row>
    <row r="319" spans="1:6" ht="15.75" hidden="1" x14ac:dyDescent="0.25">
      <c r="A319" s="226"/>
      <c r="B319" s="25" t="s">
        <v>14</v>
      </c>
      <c r="C319" s="33"/>
      <c r="D319" s="33"/>
      <c r="E319" s="33"/>
      <c r="F319" s="33"/>
    </row>
    <row r="320" spans="1:6" ht="16.5" hidden="1" thickBot="1" x14ac:dyDescent="0.3">
      <c r="A320" s="95"/>
      <c r="B320" s="228" t="s">
        <v>22</v>
      </c>
      <c r="C320" s="229"/>
      <c r="D320" s="229"/>
      <c r="E320" s="229"/>
      <c r="F320" s="230"/>
    </row>
    <row r="321" spans="1:6" ht="310.5" hidden="1" customHeight="1" x14ac:dyDescent="0.25">
      <c r="A321" s="227" t="s">
        <v>23</v>
      </c>
      <c r="B321" s="73" t="s">
        <v>62</v>
      </c>
      <c r="C321" s="33"/>
      <c r="D321" s="33"/>
      <c r="E321" s="33"/>
      <c r="F321" s="32" t="s">
        <v>99</v>
      </c>
    </row>
    <row r="322" spans="1:6" ht="15.75" hidden="1" x14ac:dyDescent="0.25">
      <c r="A322" s="225"/>
      <c r="B322" s="9" t="s">
        <v>43</v>
      </c>
      <c r="C322" s="48">
        <v>3980.25</v>
      </c>
      <c r="D322" s="48">
        <v>3400.34</v>
      </c>
      <c r="E322" s="48">
        <f>D322/C322*100</f>
        <v>85.430312166321215</v>
      </c>
      <c r="F322" s="2"/>
    </row>
    <row r="323" spans="1:6" ht="15.75" hidden="1" x14ac:dyDescent="0.25">
      <c r="A323" s="225"/>
      <c r="B323" s="25" t="s">
        <v>3</v>
      </c>
      <c r="C323" s="2"/>
      <c r="D323" s="2"/>
      <c r="E323" s="2"/>
      <c r="F323" s="2"/>
    </row>
    <row r="324" spans="1:6" ht="15.75" hidden="1" x14ac:dyDescent="0.25">
      <c r="A324" s="225"/>
      <c r="B324" s="25" t="s">
        <v>16</v>
      </c>
      <c r="C324" s="6"/>
      <c r="D324" s="6"/>
      <c r="E324" s="47"/>
      <c r="F324" s="2"/>
    </row>
    <row r="325" spans="1:6" ht="15.75" hidden="1" x14ac:dyDescent="0.25">
      <c r="A325" s="225"/>
      <c r="B325" s="2" t="s">
        <v>5</v>
      </c>
      <c r="C325" s="2"/>
      <c r="D325" s="2"/>
      <c r="E325" s="2"/>
      <c r="F325" s="2"/>
    </row>
    <row r="326" spans="1:6" ht="15.75" hidden="1" x14ac:dyDescent="0.25">
      <c r="A326" s="225"/>
      <c r="B326" s="2" t="s">
        <v>6</v>
      </c>
      <c r="C326" s="83">
        <v>3980.25</v>
      </c>
      <c r="D326" s="83">
        <v>3400.34</v>
      </c>
      <c r="E326" s="83">
        <f>D326/C326*100</f>
        <v>85.430312166321215</v>
      </c>
      <c r="F326" s="2"/>
    </row>
    <row r="327" spans="1:6" ht="15.75" hidden="1" x14ac:dyDescent="0.25">
      <c r="A327" s="244"/>
      <c r="B327" s="25" t="s">
        <v>14</v>
      </c>
      <c r="C327" s="6"/>
      <c r="D327" s="6"/>
      <c r="E327" s="6"/>
      <c r="F327" s="2"/>
    </row>
    <row r="328" spans="1:6" ht="170.25" hidden="1" customHeight="1" x14ac:dyDescent="0.25">
      <c r="A328" s="227" t="s">
        <v>26</v>
      </c>
      <c r="B328" s="53" t="s">
        <v>63</v>
      </c>
      <c r="C328" s="6"/>
      <c r="D328" s="6"/>
      <c r="E328" s="6"/>
      <c r="F328" s="32" t="s">
        <v>100</v>
      </c>
    </row>
    <row r="329" spans="1:6" ht="15.75" hidden="1" x14ac:dyDescent="0.25">
      <c r="A329" s="225"/>
      <c r="B329" s="9" t="s">
        <v>43</v>
      </c>
      <c r="C329" s="48">
        <v>9000</v>
      </c>
      <c r="D329" s="48">
        <v>8999.82</v>
      </c>
      <c r="E329" s="48">
        <f>D329/C329*100</f>
        <v>99.998000000000005</v>
      </c>
      <c r="F329" s="2"/>
    </row>
    <row r="330" spans="1:6" ht="15.75" hidden="1" x14ac:dyDescent="0.25">
      <c r="A330" s="225"/>
      <c r="B330" s="25" t="s">
        <v>3</v>
      </c>
      <c r="C330" s="6"/>
      <c r="D330" s="6"/>
      <c r="E330" s="6"/>
      <c r="F330" s="2"/>
    </row>
    <row r="331" spans="1:6" ht="15.75" hidden="1" x14ac:dyDescent="0.25">
      <c r="A331" s="225"/>
      <c r="B331" s="25" t="s">
        <v>16</v>
      </c>
      <c r="C331" s="6"/>
      <c r="D331" s="6"/>
      <c r="E331" s="6"/>
      <c r="F331" s="2"/>
    </row>
    <row r="332" spans="1:6" ht="15.75" hidden="1" x14ac:dyDescent="0.25">
      <c r="A332" s="225"/>
      <c r="B332" s="2" t="s">
        <v>5</v>
      </c>
      <c r="C332" s="6"/>
      <c r="D332" s="6"/>
      <c r="E332" s="6"/>
      <c r="F332" s="2"/>
    </row>
    <row r="333" spans="1:6" ht="15.75" hidden="1" x14ac:dyDescent="0.25">
      <c r="A333" s="225"/>
      <c r="B333" s="2" t="s">
        <v>6</v>
      </c>
      <c r="C333" s="49">
        <v>9000</v>
      </c>
      <c r="D333" s="49">
        <v>8999.82</v>
      </c>
      <c r="E333" s="49">
        <f>D333/C333*100</f>
        <v>99.998000000000005</v>
      </c>
      <c r="F333" s="2"/>
    </row>
    <row r="334" spans="1:6" ht="15.75" hidden="1" x14ac:dyDescent="0.25">
      <c r="A334" s="226"/>
      <c r="B334" s="25" t="s">
        <v>14</v>
      </c>
      <c r="C334" s="6"/>
      <c r="D334" s="6"/>
      <c r="E334" s="6"/>
      <c r="F334" s="2"/>
    </row>
    <row r="335" spans="1:6" ht="138.75" hidden="1" customHeight="1" x14ac:dyDescent="0.25">
      <c r="A335" s="234" t="s">
        <v>31</v>
      </c>
      <c r="B335" s="53" t="s">
        <v>64</v>
      </c>
      <c r="C335" s="6"/>
      <c r="D335" s="6"/>
      <c r="E335" s="6"/>
      <c r="F335" s="31" t="s">
        <v>101</v>
      </c>
    </row>
    <row r="336" spans="1:6" ht="15.75" hidden="1" x14ac:dyDescent="0.25">
      <c r="A336" s="235"/>
      <c r="B336" s="9" t="s">
        <v>43</v>
      </c>
      <c r="C336" s="8">
        <v>600</v>
      </c>
      <c r="D336" s="8">
        <v>599.98</v>
      </c>
      <c r="E336" s="29">
        <f>D336/C336*100</f>
        <v>99.99666666666667</v>
      </c>
      <c r="F336" s="2"/>
    </row>
    <row r="337" spans="1:6" ht="15.75" hidden="1" x14ac:dyDescent="0.25">
      <c r="A337" s="235"/>
      <c r="B337" s="25" t="s">
        <v>3</v>
      </c>
      <c r="C337" s="6"/>
      <c r="D337" s="6"/>
      <c r="E337" s="6"/>
      <c r="F337" s="2"/>
    </row>
    <row r="338" spans="1:6" ht="15.75" hidden="1" x14ac:dyDescent="0.25">
      <c r="A338" s="235"/>
      <c r="B338" s="25" t="s">
        <v>16</v>
      </c>
      <c r="C338" s="6"/>
      <c r="D338" s="6"/>
      <c r="E338" s="6"/>
      <c r="F338" s="2"/>
    </row>
    <row r="339" spans="1:6" ht="15.75" hidden="1" x14ac:dyDescent="0.25">
      <c r="A339" s="235"/>
      <c r="B339" s="2" t="s">
        <v>5</v>
      </c>
      <c r="C339" s="6"/>
      <c r="D339" s="6"/>
      <c r="E339" s="6"/>
      <c r="F339" s="2"/>
    </row>
    <row r="340" spans="1:6" ht="15.75" hidden="1" x14ac:dyDescent="0.25">
      <c r="A340" s="235"/>
      <c r="B340" s="2" t="s">
        <v>6</v>
      </c>
      <c r="C340" s="78">
        <v>600</v>
      </c>
      <c r="D340" s="78">
        <v>599.98</v>
      </c>
      <c r="E340" s="6">
        <f>D340/C340*100</f>
        <v>99.99666666666667</v>
      </c>
      <c r="F340" s="2"/>
    </row>
    <row r="341" spans="1:6" ht="15.75" hidden="1" x14ac:dyDescent="0.25">
      <c r="A341" s="236"/>
      <c r="B341" s="25" t="s">
        <v>14</v>
      </c>
      <c r="C341" s="6"/>
      <c r="D341" s="6"/>
      <c r="E341" s="6"/>
      <c r="F341" s="2"/>
    </row>
    <row r="342" spans="1:6" ht="260.25" customHeight="1" x14ac:dyDescent="0.25">
      <c r="A342" s="234">
        <v>9</v>
      </c>
      <c r="B342" s="5" t="s">
        <v>148</v>
      </c>
      <c r="C342" s="6"/>
      <c r="D342" s="6"/>
      <c r="E342" s="6"/>
      <c r="F342" s="32" t="s">
        <v>246</v>
      </c>
    </row>
    <row r="343" spans="1:6" ht="15.75" x14ac:dyDescent="0.25">
      <c r="A343" s="235"/>
      <c r="B343" s="9" t="s">
        <v>9</v>
      </c>
      <c r="C343" s="29">
        <v>100000</v>
      </c>
      <c r="D343" s="29">
        <v>99631.3</v>
      </c>
      <c r="E343" s="29">
        <v>99.63</v>
      </c>
      <c r="F343" s="160"/>
    </row>
    <row r="344" spans="1:6" ht="15.75" x14ac:dyDescent="0.25">
      <c r="A344" s="235"/>
      <c r="B344" s="25" t="s">
        <v>3</v>
      </c>
      <c r="C344" s="6">
        <v>0</v>
      </c>
      <c r="D344" s="6">
        <v>0</v>
      </c>
      <c r="E344" s="6">
        <v>0</v>
      </c>
      <c r="F344" s="2"/>
    </row>
    <row r="345" spans="1:6" ht="15.75" x14ac:dyDescent="0.25">
      <c r="A345" s="235"/>
      <c r="B345" s="25" t="s">
        <v>16</v>
      </c>
      <c r="C345" s="6">
        <v>0</v>
      </c>
      <c r="D345" s="6">
        <v>0</v>
      </c>
      <c r="E345" s="6">
        <v>0</v>
      </c>
      <c r="F345" s="2"/>
    </row>
    <row r="346" spans="1:6" s="176" customFormat="1" ht="15.75" x14ac:dyDescent="0.25">
      <c r="A346" s="235"/>
      <c r="B346" s="177" t="s">
        <v>5</v>
      </c>
      <c r="C346" s="6">
        <v>100000</v>
      </c>
      <c r="D346" s="6">
        <v>99631.3</v>
      </c>
      <c r="E346" s="6">
        <v>99.63</v>
      </c>
      <c r="F346" s="177"/>
    </row>
    <row r="347" spans="1:6" s="176" customFormat="1" ht="63.75" x14ac:dyDescent="0.25">
      <c r="A347" s="235"/>
      <c r="B347" s="153" t="s">
        <v>214</v>
      </c>
      <c r="C347" s="6"/>
      <c r="D347" s="6"/>
      <c r="E347" s="6"/>
      <c r="F347" s="117" t="s">
        <v>221</v>
      </c>
    </row>
    <row r="348" spans="1:6" ht="15.75" x14ac:dyDescent="0.25">
      <c r="A348" s="235"/>
      <c r="B348" s="9" t="s">
        <v>157</v>
      </c>
      <c r="C348" s="56">
        <v>100000</v>
      </c>
      <c r="D348" s="56">
        <v>99631.3</v>
      </c>
      <c r="E348" s="56">
        <v>99.6</v>
      </c>
      <c r="F348" s="2"/>
    </row>
    <row r="349" spans="1:6" ht="15.75" hidden="1" x14ac:dyDescent="0.25">
      <c r="A349" s="235"/>
      <c r="B349" s="2" t="s">
        <v>6</v>
      </c>
      <c r="C349" s="6">
        <v>27297.4</v>
      </c>
      <c r="D349" s="6">
        <f>D357+D364+D371+D378+D385</f>
        <v>19308.690000000002</v>
      </c>
      <c r="E349" s="6">
        <f>D349/C349*100</f>
        <v>70.734538820547016</v>
      </c>
      <c r="F349" s="2"/>
    </row>
    <row r="350" spans="1:6" ht="15.75" hidden="1" x14ac:dyDescent="0.25">
      <c r="A350" s="236"/>
      <c r="B350" s="25" t="s">
        <v>14</v>
      </c>
      <c r="C350" s="6"/>
      <c r="D350" s="6"/>
      <c r="E350" s="6"/>
      <c r="F350" s="2"/>
    </row>
    <row r="351" spans="1:6" ht="15.75" hidden="1" x14ac:dyDescent="0.25">
      <c r="A351" s="99"/>
      <c r="B351" s="231" t="s">
        <v>22</v>
      </c>
      <c r="C351" s="232"/>
      <c r="D351" s="232"/>
      <c r="E351" s="232"/>
      <c r="F351" s="233"/>
    </row>
    <row r="352" spans="1:6" ht="114.75" hidden="1" x14ac:dyDescent="0.25">
      <c r="A352" s="234" t="s">
        <v>23</v>
      </c>
      <c r="B352" s="53" t="s">
        <v>65</v>
      </c>
      <c r="C352" s="101"/>
      <c r="D352" s="101"/>
      <c r="E352" s="101"/>
      <c r="F352" s="31" t="s">
        <v>91</v>
      </c>
    </row>
    <row r="353" spans="1:6" ht="15.75" hidden="1" x14ac:dyDescent="0.25">
      <c r="A353" s="235"/>
      <c r="B353" s="9" t="s">
        <v>43</v>
      </c>
      <c r="C353" s="29">
        <v>3423.8</v>
      </c>
      <c r="D353" s="29">
        <v>3423.8</v>
      </c>
      <c r="E353" s="29">
        <f>D353/C353*100</f>
        <v>100</v>
      </c>
      <c r="F353" s="101"/>
    </row>
    <row r="354" spans="1:6" ht="15.75" hidden="1" x14ac:dyDescent="0.25">
      <c r="A354" s="235"/>
      <c r="B354" s="25" t="s">
        <v>3</v>
      </c>
      <c r="C354" s="101"/>
      <c r="D354" s="101"/>
      <c r="E354" s="101"/>
      <c r="F354" s="101"/>
    </row>
    <row r="355" spans="1:6" ht="15.75" hidden="1" x14ac:dyDescent="0.25">
      <c r="A355" s="235"/>
      <c r="B355" s="25" t="s">
        <v>16</v>
      </c>
      <c r="C355" s="101"/>
      <c r="D355" s="101"/>
      <c r="E355" s="101"/>
      <c r="F355" s="101"/>
    </row>
    <row r="356" spans="1:6" ht="15.75" hidden="1" x14ac:dyDescent="0.25">
      <c r="A356" s="235"/>
      <c r="B356" s="2" t="s">
        <v>5</v>
      </c>
      <c r="C356" s="101"/>
      <c r="D356" s="101"/>
      <c r="E356" s="101"/>
      <c r="F356" s="101"/>
    </row>
    <row r="357" spans="1:6" ht="15.75" hidden="1" x14ac:dyDescent="0.25">
      <c r="A357" s="235"/>
      <c r="B357" s="2" t="s">
        <v>6</v>
      </c>
      <c r="C357" s="6">
        <v>3423.8</v>
      </c>
      <c r="D357" s="6">
        <v>3423.8</v>
      </c>
      <c r="E357" s="6">
        <f>D357/C357*100</f>
        <v>100</v>
      </c>
      <c r="F357" s="101"/>
    </row>
    <row r="358" spans="1:6" ht="15.75" hidden="1" x14ac:dyDescent="0.25">
      <c r="A358" s="236"/>
      <c r="B358" s="25" t="s">
        <v>14</v>
      </c>
      <c r="C358" s="6"/>
      <c r="D358" s="6"/>
      <c r="E358" s="6"/>
      <c r="F358" s="2"/>
    </row>
    <row r="359" spans="1:6" ht="114.75" hidden="1" x14ac:dyDescent="0.25">
      <c r="A359" s="234" t="s">
        <v>26</v>
      </c>
      <c r="B359" s="53" t="s">
        <v>66</v>
      </c>
      <c r="C359" s="6"/>
      <c r="D359" s="6"/>
      <c r="E359" s="6"/>
      <c r="F359" s="31" t="s">
        <v>92</v>
      </c>
    </row>
    <row r="360" spans="1:6" ht="15.75" hidden="1" x14ac:dyDescent="0.25">
      <c r="A360" s="235"/>
      <c r="B360" s="9" t="s">
        <v>43</v>
      </c>
      <c r="C360" s="29">
        <v>1520</v>
      </c>
      <c r="D360" s="29">
        <v>1520</v>
      </c>
      <c r="E360" s="29">
        <f>D360/C360*100</f>
        <v>100</v>
      </c>
      <c r="F360" s="2"/>
    </row>
    <row r="361" spans="1:6" ht="15.75" hidden="1" x14ac:dyDescent="0.25">
      <c r="A361" s="235"/>
      <c r="B361" s="25" t="s">
        <v>3</v>
      </c>
      <c r="C361" s="6"/>
      <c r="D361" s="6"/>
      <c r="E361" s="6"/>
      <c r="F361" s="2"/>
    </row>
    <row r="362" spans="1:6" ht="15.75" hidden="1" x14ac:dyDescent="0.25">
      <c r="A362" s="235"/>
      <c r="B362" s="25" t="s">
        <v>16</v>
      </c>
      <c r="C362" s="6"/>
      <c r="D362" s="6"/>
      <c r="E362" s="6"/>
      <c r="F362" s="2"/>
    </row>
    <row r="363" spans="1:6" ht="15.75" hidden="1" x14ac:dyDescent="0.25">
      <c r="A363" s="235"/>
      <c r="B363" s="2" t="s">
        <v>5</v>
      </c>
      <c r="C363" s="6"/>
      <c r="D363" s="6"/>
      <c r="E363" s="6"/>
      <c r="F363" s="2"/>
    </row>
    <row r="364" spans="1:6" ht="15.75" hidden="1" x14ac:dyDescent="0.25">
      <c r="A364" s="235"/>
      <c r="B364" s="2" t="s">
        <v>6</v>
      </c>
      <c r="C364" s="6">
        <v>1520</v>
      </c>
      <c r="D364" s="6">
        <v>1520</v>
      </c>
      <c r="E364" s="6">
        <f>D364/C364*100</f>
        <v>100</v>
      </c>
      <c r="F364" s="2"/>
    </row>
    <row r="365" spans="1:6" ht="15.75" hidden="1" x14ac:dyDescent="0.25">
      <c r="A365" s="236"/>
      <c r="B365" s="25" t="s">
        <v>14</v>
      </c>
      <c r="C365" s="6"/>
      <c r="D365" s="6"/>
      <c r="E365" s="6"/>
      <c r="F365" s="2"/>
    </row>
    <row r="366" spans="1:6" ht="249.75" hidden="1" customHeight="1" x14ac:dyDescent="0.25">
      <c r="A366" s="234" t="s">
        <v>31</v>
      </c>
      <c r="B366" s="53" t="s">
        <v>67</v>
      </c>
      <c r="C366" s="6"/>
      <c r="D366" s="6"/>
      <c r="E366" s="6"/>
      <c r="F366" s="129" t="s">
        <v>104</v>
      </c>
    </row>
    <row r="367" spans="1:6" ht="15.75" hidden="1" x14ac:dyDescent="0.25">
      <c r="A367" s="235"/>
      <c r="B367" s="9" t="s">
        <v>43</v>
      </c>
      <c r="C367" s="48">
        <v>16728.04</v>
      </c>
      <c r="D367" s="8">
        <v>14072.04</v>
      </c>
      <c r="E367" s="29">
        <f>D367/C367*100</f>
        <v>84.122467425950674</v>
      </c>
      <c r="F367" s="2"/>
    </row>
    <row r="368" spans="1:6" ht="15.75" hidden="1" x14ac:dyDescent="0.25">
      <c r="A368" s="235"/>
      <c r="B368" s="25" t="s">
        <v>3</v>
      </c>
      <c r="C368" s="6"/>
      <c r="D368" s="6"/>
      <c r="E368" s="6"/>
      <c r="F368" s="2"/>
    </row>
    <row r="369" spans="1:6" ht="15.75" hidden="1" x14ac:dyDescent="0.25">
      <c r="A369" s="235"/>
      <c r="B369" s="25" t="s">
        <v>16</v>
      </c>
      <c r="C369" s="6"/>
      <c r="D369" s="6"/>
      <c r="E369" s="6"/>
      <c r="F369" s="2"/>
    </row>
    <row r="370" spans="1:6" ht="15.75" hidden="1" x14ac:dyDescent="0.25">
      <c r="A370" s="235"/>
      <c r="B370" s="2" t="s">
        <v>5</v>
      </c>
      <c r="C370" s="6"/>
      <c r="D370" s="6"/>
      <c r="E370" s="6"/>
      <c r="F370" s="2"/>
    </row>
    <row r="371" spans="1:6" ht="15.75" hidden="1" x14ac:dyDescent="0.25">
      <c r="A371" s="235"/>
      <c r="B371" s="2" t="s">
        <v>6</v>
      </c>
      <c r="C371" s="78">
        <v>16728.04</v>
      </c>
      <c r="D371" s="78">
        <v>14072.04</v>
      </c>
      <c r="E371" s="6">
        <f>D371/C371*100</f>
        <v>84.122467425950674</v>
      </c>
      <c r="F371" s="2"/>
    </row>
    <row r="372" spans="1:6" ht="15.75" hidden="1" x14ac:dyDescent="0.25">
      <c r="A372" s="236"/>
      <c r="B372" s="25" t="s">
        <v>14</v>
      </c>
      <c r="C372" s="6"/>
      <c r="D372" s="6"/>
      <c r="E372" s="6"/>
      <c r="F372" s="2"/>
    </row>
    <row r="373" spans="1:6" ht="181.5" hidden="1" customHeight="1" x14ac:dyDescent="0.25">
      <c r="A373" s="234" t="s">
        <v>34</v>
      </c>
      <c r="B373" s="53" t="s">
        <v>68</v>
      </c>
      <c r="C373" s="6"/>
      <c r="D373" s="6"/>
      <c r="E373" s="6"/>
      <c r="F373" s="128" t="s">
        <v>93</v>
      </c>
    </row>
    <row r="374" spans="1:6" ht="15.75" hidden="1" x14ac:dyDescent="0.25">
      <c r="A374" s="235"/>
      <c r="B374" s="9" t="s">
        <v>43</v>
      </c>
      <c r="C374" s="8">
        <v>400</v>
      </c>
      <c r="D374" s="8">
        <v>49.99</v>
      </c>
      <c r="E374" s="29">
        <f>D374/C374*100</f>
        <v>12.4975</v>
      </c>
      <c r="F374" s="2"/>
    </row>
    <row r="375" spans="1:6" ht="15.75" hidden="1" x14ac:dyDescent="0.25">
      <c r="A375" s="235"/>
      <c r="B375" s="25" t="s">
        <v>3</v>
      </c>
      <c r="C375" s="6"/>
      <c r="D375" s="6"/>
      <c r="E375" s="6"/>
      <c r="F375" s="2"/>
    </row>
    <row r="376" spans="1:6" ht="15.75" hidden="1" x14ac:dyDescent="0.25">
      <c r="A376" s="235"/>
      <c r="B376" s="25" t="s">
        <v>16</v>
      </c>
      <c r="C376" s="6">
        <v>0</v>
      </c>
      <c r="D376" s="6">
        <v>0</v>
      </c>
      <c r="E376" s="6">
        <v>0</v>
      </c>
      <c r="F376" s="2"/>
    </row>
    <row r="377" spans="1:6" ht="15.75" hidden="1" x14ac:dyDescent="0.25">
      <c r="A377" s="235"/>
      <c r="B377" s="2" t="s">
        <v>5</v>
      </c>
      <c r="C377" s="6"/>
      <c r="D377" s="6"/>
      <c r="E377" s="6"/>
      <c r="F377" s="2"/>
    </row>
    <row r="378" spans="1:6" ht="15.75" hidden="1" x14ac:dyDescent="0.25">
      <c r="A378" s="235"/>
      <c r="B378" s="2" t="s">
        <v>6</v>
      </c>
      <c r="C378" s="78">
        <v>400</v>
      </c>
      <c r="D378" s="78">
        <v>49.99</v>
      </c>
      <c r="E378" s="6">
        <f>D378/C378*100</f>
        <v>12.4975</v>
      </c>
      <c r="F378" s="2"/>
    </row>
    <row r="379" spans="1:6" ht="15.75" hidden="1" x14ac:dyDescent="0.25">
      <c r="A379" s="236"/>
      <c r="B379" s="25" t="s">
        <v>14</v>
      </c>
      <c r="C379" s="6"/>
      <c r="D379" s="6"/>
      <c r="E379" s="6"/>
      <c r="F379" s="2"/>
    </row>
    <row r="380" spans="1:6" ht="168" hidden="1" customHeight="1" x14ac:dyDescent="0.25">
      <c r="A380" s="234" t="s">
        <v>37</v>
      </c>
      <c r="B380" s="53" t="s">
        <v>69</v>
      </c>
      <c r="C380" s="6"/>
      <c r="D380" s="6"/>
      <c r="E380" s="6"/>
      <c r="F380" s="116" t="s">
        <v>94</v>
      </c>
    </row>
    <row r="381" spans="1:6" ht="15.75" hidden="1" x14ac:dyDescent="0.25">
      <c r="A381" s="235"/>
      <c r="B381" s="9" t="s">
        <v>70</v>
      </c>
      <c r="C381" s="29">
        <f>C384+C385</f>
        <v>399</v>
      </c>
      <c r="D381" s="29">
        <f>D384+D385</f>
        <v>242.86</v>
      </c>
      <c r="E381" s="29">
        <f>D381/C381*100</f>
        <v>60.867167919799506</v>
      </c>
      <c r="F381" s="2"/>
    </row>
    <row r="382" spans="1:6" ht="15.75" hidden="1" x14ac:dyDescent="0.25">
      <c r="A382" s="235"/>
      <c r="B382" s="25" t="s">
        <v>3</v>
      </c>
      <c r="C382" s="6"/>
      <c r="D382" s="6"/>
      <c r="E382" s="6"/>
      <c r="F382" s="2"/>
    </row>
    <row r="383" spans="1:6" ht="15.75" hidden="1" x14ac:dyDescent="0.25">
      <c r="A383" s="235"/>
      <c r="B383" s="25" t="s">
        <v>16</v>
      </c>
      <c r="C383" s="6"/>
      <c r="D383" s="6"/>
      <c r="E383" s="6"/>
      <c r="F383" s="2"/>
    </row>
    <row r="384" spans="1:6" ht="15.75" hidden="1" x14ac:dyDescent="0.25">
      <c r="A384" s="235"/>
      <c r="B384" s="2" t="s">
        <v>5</v>
      </c>
      <c r="C384" s="6">
        <v>0</v>
      </c>
      <c r="D384" s="6">
        <v>0</v>
      </c>
      <c r="E384" s="6"/>
      <c r="F384" s="2"/>
    </row>
    <row r="385" spans="1:6" ht="15.75" hidden="1" x14ac:dyDescent="0.25">
      <c r="A385" s="235"/>
      <c r="B385" s="2" t="s">
        <v>6</v>
      </c>
      <c r="C385" s="6">
        <v>399</v>
      </c>
      <c r="D385" s="6">
        <v>242.86</v>
      </c>
      <c r="E385" s="6">
        <f>D385/C385*100</f>
        <v>60.867167919799506</v>
      </c>
      <c r="F385" s="2"/>
    </row>
    <row r="386" spans="1:6" ht="15.75" hidden="1" x14ac:dyDescent="0.25">
      <c r="A386" s="236"/>
      <c r="B386" s="25" t="s">
        <v>14</v>
      </c>
      <c r="C386" s="6"/>
      <c r="D386" s="6"/>
      <c r="E386" s="6"/>
      <c r="F386" s="2"/>
    </row>
    <row r="387" spans="1:6" ht="15.75" hidden="1" x14ac:dyDescent="0.25">
      <c r="A387" s="98"/>
      <c r="B387" s="27" t="s">
        <v>80</v>
      </c>
      <c r="C387" s="2"/>
      <c r="D387" s="2"/>
      <c r="E387" s="2"/>
      <c r="F387" s="2"/>
    </row>
    <row r="388" spans="1:6" ht="217.5" customHeight="1" x14ac:dyDescent="0.25">
      <c r="A388" s="227">
        <v>10</v>
      </c>
      <c r="B388" s="12" t="s">
        <v>133</v>
      </c>
      <c r="C388" s="2"/>
      <c r="D388" s="2"/>
      <c r="E388" s="2"/>
      <c r="F388" s="32" t="s">
        <v>247</v>
      </c>
    </row>
    <row r="389" spans="1:6" ht="15.75" x14ac:dyDescent="0.25">
      <c r="A389" s="225"/>
      <c r="B389" s="9" t="s">
        <v>9</v>
      </c>
      <c r="C389" s="29">
        <v>30285500</v>
      </c>
      <c r="D389" s="29">
        <v>30285500</v>
      </c>
      <c r="E389" s="29">
        <v>100</v>
      </c>
      <c r="F389" s="160"/>
    </row>
    <row r="390" spans="1:6" ht="15.75" x14ac:dyDescent="0.25">
      <c r="A390" s="225"/>
      <c r="B390" s="25" t="s">
        <v>3</v>
      </c>
      <c r="C390" s="149">
        <v>0</v>
      </c>
      <c r="D390" s="149">
        <v>0</v>
      </c>
      <c r="E390" s="15">
        <v>0</v>
      </c>
      <c r="F390" s="2"/>
    </row>
    <row r="391" spans="1:6" ht="15.75" x14ac:dyDescent="0.25">
      <c r="A391" s="225"/>
      <c r="B391" s="25" t="s">
        <v>16</v>
      </c>
      <c r="C391" s="14">
        <v>1872800</v>
      </c>
      <c r="D391" s="14">
        <v>1872800</v>
      </c>
      <c r="E391" s="15">
        <v>100</v>
      </c>
      <c r="F391" s="2"/>
    </row>
    <row r="392" spans="1:6" s="176" customFormat="1" ht="15.75" x14ac:dyDescent="0.25">
      <c r="A392" s="225"/>
      <c r="B392" s="177" t="s">
        <v>5</v>
      </c>
      <c r="C392" s="15">
        <v>28412700</v>
      </c>
      <c r="D392" s="15">
        <v>28412700</v>
      </c>
      <c r="E392" s="15">
        <v>100</v>
      </c>
      <c r="F392" s="177"/>
    </row>
    <row r="393" spans="1:6" s="176" customFormat="1" ht="157.5" x14ac:dyDescent="0.25">
      <c r="A393" s="225"/>
      <c r="B393" s="153" t="s">
        <v>215</v>
      </c>
      <c r="C393" s="14"/>
      <c r="D393" s="14"/>
      <c r="E393" s="15"/>
      <c r="F393" s="117" t="s">
        <v>166</v>
      </c>
    </row>
    <row r="394" spans="1:6" ht="15.75" x14ac:dyDescent="0.25">
      <c r="A394" s="225"/>
      <c r="B394" s="9" t="s">
        <v>157</v>
      </c>
      <c r="C394" s="93">
        <v>30285500</v>
      </c>
      <c r="D394" s="93">
        <v>30285500</v>
      </c>
      <c r="E394" s="93">
        <v>100</v>
      </c>
      <c r="F394" s="2"/>
    </row>
    <row r="395" spans="1:6" ht="15.75" hidden="1" x14ac:dyDescent="0.25">
      <c r="A395" s="225"/>
      <c r="B395" s="2" t="s">
        <v>6</v>
      </c>
      <c r="C395" s="2"/>
      <c r="D395" s="2"/>
      <c r="E395" s="6"/>
      <c r="F395" s="2"/>
    </row>
    <row r="396" spans="1:6" ht="31.5" hidden="1" x14ac:dyDescent="0.25">
      <c r="A396" s="226"/>
      <c r="B396" s="82" t="s">
        <v>18</v>
      </c>
      <c r="C396" s="68">
        <v>700</v>
      </c>
      <c r="D396" s="68">
        <v>0</v>
      </c>
      <c r="E396" s="68">
        <f>D396/C396*100</f>
        <v>0</v>
      </c>
      <c r="F396" s="58"/>
    </row>
    <row r="397" spans="1:6" ht="15.75" hidden="1" x14ac:dyDescent="0.25">
      <c r="A397" s="111"/>
      <c r="B397" s="237" t="s">
        <v>22</v>
      </c>
      <c r="C397" s="238"/>
      <c r="D397" s="238"/>
      <c r="E397" s="238"/>
      <c r="F397" s="239"/>
    </row>
    <row r="398" spans="1:6" ht="166.5" hidden="1" x14ac:dyDescent="0.25">
      <c r="A398" s="227" t="s">
        <v>23</v>
      </c>
      <c r="B398" s="103" t="s">
        <v>71</v>
      </c>
      <c r="C398" s="87"/>
      <c r="D398" s="87"/>
      <c r="E398" s="87"/>
      <c r="F398" s="110" t="s">
        <v>89</v>
      </c>
    </row>
    <row r="399" spans="1:6" ht="15.75" hidden="1" x14ac:dyDescent="0.25">
      <c r="A399" s="241"/>
      <c r="B399" s="9" t="s">
        <v>43</v>
      </c>
      <c r="C399" s="29">
        <f>C400+C401+C402+C403+C404</f>
        <v>2127.4</v>
      </c>
      <c r="D399" s="29">
        <f>D400+D401+D402+D403+D404</f>
        <v>1311.3</v>
      </c>
      <c r="E399" s="29">
        <f>D399/C399*100</f>
        <v>61.638619911629213</v>
      </c>
      <c r="F399" s="2"/>
    </row>
    <row r="400" spans="1:6" ht="15.75" hidden="1" x14ac:dyDescent="0.25">
      <c r="A400" s="241"/>
      <c r="B400" s="25" t="s">
        <v>3</v>
      </c>
      <c r="C400" s="2">
        <v>1427.4</v>
      </c>
      <c r="D400" s="2">
        <v>1311.3</v>
      </c>
      <c r="E400" s="6">
        <f>D400/C400*100</f>
        <v>91.866330390920552</v>
      </c>
      <c r="F400" s="2"/>
    </row>
    <row r="401" spans="1:6" ht="15.75" hidden="1" x14ac:dyDescent="0.25">
      <c r="A401" s="241"/>
      <c r="B401" s="25" t="s">
        <v>16</v>
      </c>
      <c r="C401" s="2"/>
      <c r="D401" s="2"/>
      <c r="E401" s="6"/>
      <c r="F401" s="2"/>
    </row>
    <row r="402" spans="1:6" ht="15.75" hidden="1" x14ac:dyDescent="0.25">
      <c r="A402" s="241"/>
      <c r="B402" s="2" t="s">
        <v>5</v>
      </c>
      <c r="C402" s="6"/>
      <c r="D402" s="6"/>
      <c r="E402" s="6"/>
      <c r="F402" s="2"/>
    </row>
    <row r="403" spans="1:6" ht="15.75" hidden="1" x14ac:dyDescent="0.25">
      <c r="A403" s="241"/>
      <c r="B403" s="2" t="s">
        <v>6</v>
      </c>
      <c r="C403" s="2"/>
      <c r="D403" s="2"/>
      <c r="E403" s="6"/>
      <c r="F403" s="2"/>
    </row>
    <row r="404" spans="1:6" ht="31.5" hidden="1" x14ac:dyDescent="0.25">
      <c r="A404" s="242"/>
      <c r="B404" s="25" t="s">
        <v>18</v>
      </c>
      <c r="C404" s="6">
        <v>700</v>
      </c>
      <c r="D404" s="6">
        <v>0</v>
      </c>
      <c r="E404" s="6">
        <f>D404/C404*100</f>
        <v>0</v>
      </c>
      <c r="F404" s="2"/>
    </row>
    <row r="405" spans="1:6" ht="31.5" hidden="1" x14ac:dyDescent="0.25">
      <c r="A405" s="2"/>
      <c r="B405" s="28" t="s">
        <v>81</v>
      </c>
      <c r="C405" s="2"/>
      <c r="D405" s="2"/>
      <c r="E405" s="2"/>
      <c r="F405" s="2"/>
    </row>
    <row r="406" spans="1:6" ht="266.25" customHeight="1" x14ac:dyDescent="0.25">
      <c r="A406" s="227">
        <v>11</v>
      </c>
      <c r="B406" s="5" t="s">
        <v>149</v>
      </c>
      <c r="C406" s="2"/>
      <c r="D406" s="2"/>
      <c r="E406" s="2"/>
      <c r="F406" s="137" t="s">
        <v>248</v>
      </c>
    </row>
    <row r="407" spans="1:6" ht="15.75" x14ac:dyDescent="0.25">
      <c r="A407" s="225"/>
      <c r="B407" s="9" t="s">
        <v>9</v>
      </c>
      <c r="C407" s="29">
        <v>5430604.9000000004</v>
      </c>
      <c r="D407" s="29">
        <v>5430604.9000000004</v>
      </c>
      <c r="E407" s="29">
        <v>100</v>
      </c>
      <c r="F407" s="160"/>
    </row>
    <row r="408" spans="1:6" ht="15.75" x14ac:dyDescent="0.25">
      <c r="A408" s="225"/>
      <c r="B408" s="25" t="s">
        <v>3</v>
      </c>
      <c r="C408" s="15">
        <v>0</v>
      </c>
      <c r="D408" s="15">
        <v>0</v>
      </c>
      <c r="E408" s="146">
        <v>0</v>
      </c>
      <c r="F408" s="2"/>
    </row>
    <row r="409" spans="1:6" ht="15.75" x14ac:dyDescent="0.25">
      <c r="A409" s="225"/>
      <c r="B409" s="25" t="s">
        <v>16</v>
      </c>
      <c r="C409" s="15">
        <v>0</v>
      </c>
      <c r="D409" s="15">
        <v>0</v>
      </c>
      <c r="E409" s="146">
        <v>0</v>
      </c>
      <c r="F409" s="2"/>
    </row>
    <row r="410" spans="1:6" s="176" customFormat="1" ht="15.75" x14ac:dyDescent="0.25">
      <c r="A410" s="225"/>
      <c r="B410" s="177" t="s">
        <v>5</v>
      </c>
      <c r="C410" s="180">
        <v>5430604.9000000004</v>
      </c>
      <c r="D410" s="180">
        <v>5430604.9000000004</v>
      </c>
      <c r="E410" s="146">
        <v>100</v>
      </c>
      <c r="F410" s="177"/>
    </row>
    <row r="411" spans="1:6" s="176" customFormat="1" ht="77.25" x14ac:dyDescent="0.25">
      <c r="A411" s="225"/>
      <c r="B411" s="153" t="s">
        <v>150</v>
      </c>
      <c r="C411" s="180"/>
      <c r="D411" s="180"/>
      <c r="E411" s="146"/>
      <c r="F411" s="163" t="s">
        <v>153</v>
      </c>
    </row>
    <row r="412" spans="1:6" s="176" customFormat="1" ht="15.75" x14ac:dyDescent="0.25">
      <c r="A412" s="225"/>
      <c r="B412" s="160" t="s">
        <v>151</v>
      </c>
      <c r="C412" s="182">
        <v>5419110.9000000004</v>
      </c>
      <c r="D412" s="182">
        <v>5419110.9000000004</v>
      </c>
      <c r="E412" s="183">
        <v>100</v>
      </c>
      <c r="F412" s="177"/>
    </row>
    <row r="413" spans="1:6" s="176" customFormat="1" ht="77.25" x14ac:dyDescent="0.25">
      <c r="A413" s="225"/>
      <c r="B413" s="153" t="s">
        <v>152</v>
      </c>
      <c r="C413" s="180"/>
      <c r="D413" s="180"/>
      <c r="E413" s="146"/>
      <c r="F413" s="163" t="s">
        <v>153</v>
      </c>
    </row>
    <row r="414" spans="1:6" ht="15.75" x14ac:dyDescent="0.25">
      <c r="A414" s="225"/>
      <c r="B414" s="160" t="s">
        <v>151</v>
      </c>
      <c r="C414" s="182">
        <v>11494</v>
      </c>
      <c r="D414" s="182">
        <v>11494</v>
      </c>
      <c r="E414" s="184">
        <v>100</v>
      </c>
      <c r="F414" s="2"/>
    </row>
    <row r="415" spans="1:6" ht="15.75" hidden="1" x14ac:dyDescent="0.25">
      <c r="A415" s="225"/>
      <c r="B415" s="2" t="s">
        <v>6</v>
      </c>
      <c r="C415" s="2"/>
      <c r="D415" s="2"/>
      <c r="E415" s="2"/>
      <c r="F415" s="2"/>
    </row>
    <row r="416" spans="1:6" ht="15.75" hidden="1" x14ac:dyDescent="0.25">
      <c r="A416" s="226"/>
      <c r="B416" s="25" t="s">
        <v>14</v>
      </c>
      <c r="C416" s="2"/>
      <c r="D416" s="2"/>
      <c r="E416" s="2"/>
      <c r="F416" s="2"/>
    </row>
    <row r="417" spans="1:6" ht="31.5" hidden="1" x14ac:dyDescent="0.25">
      <c r="A417" s="2"/>
      <c r="B417" s="28" t="s">
        <v>20</v>
      </c>
      <c r="C417" s="2"/>
      <c r="D417" s="2"/>
      <c r="E417" s="2"/>
      <c r="F417" s="2"/>
    </row>
    <row r="418" spans="1:6" ht="311.25" customHeight="1" x14ac:dyDescent="0.25">
      <c r="A418" s="227">
        <v>12</v>
      </c>
      <c r="B418" s="5" t="s">
        <v>123</v>
      </c>
      <c r="C418" s="2"/>
      <c r="D418" s="2"/>
      <c r="E418" s="2"/>
      <c r="F418" s="32" t="s">
        <v>249</v>
      </c>
    </row>
    <row r="419" spans="1:6" ht="15.75" x14ac:dyDescent="0.25">
      <c r="A419" s="225"/>
      <c r="B419" s="9" t="s">
        <v>9</v>
      </c>
      <c r="C419" s="29">
        <v>5000</v>
      </c>
      <c r="D419" s="29">
        <v>5000</v>
      </c>
      <c r="E419" s="29">
        <f>D419/C419*100</f>
        <v>100</v>
      </c>
      <c r="F419" s="160"/>
    </row>
    <row r="420" spans="1:6" ht="15.75" x14ac:dyDescent="0.25">
      <c r="A420" s="225"/>
      <c r="B420" s="25" t="s">
        <v>3</v>
      </c>
      <c r="C420" s="34">
        <v>0</v>
      </c>
      <c r="D420" s="34">
        <v>0</v>
      </c>
      <c r="E420" s="34">
        <v>0</v>
      </c>
      <c r="F420" s="2"/>
    </row>
    <row r="421" spans="1:6" ht="15.75" x14ac:dyDescent="0.25">
      <c r="A421" s="225"/>
      <c r="B421" s="25" t="s">
        <v>16</v>
      </c>
      <c r="C421" s="140">
        <v>0</v>
      </c>
      <c r="D421" s="140">
        <v>0</v>
      </c>
      <c r="E421" s="140">
        <v>0</v>
      </c>
      <c r="F421" s="2"/>
    </row>
    <row r="422" spans="1:6" s="176" customFormat="1" ht="15.75" x14ac:dyDescent="0.25">
      <c r="A422" s="225"/>
      <c r="B422" s="177" t="s">
        <v>5</v>
      </c>
      <c r="C422" s="6">
        <v>5000</v>
      </c>
      <c r="D422" s="140">
        <v>5000</v>
      </c>
      <c r="E422" s="140">
        <v>100</v>
      </c>
      <c r="F422" s="177"/>
    </row>
    <row r="423" spans="1:6" s="176" customFormat="1" ht="63.75" x14ac:dyDescent="0.25">
      <c r="A423" s="225"/>
      <c r="B423" s="153" t="s">
        <v>216</v>
      </c>
      <c r="C423" s="140"/>
      <c r="D423" s="140"/>
      <c r="E423" s="140"/>
      <c r="F423" s="117" t="s">
        <v>166</v>
      </c>
    </row>
    <row r="424" spans="1:6" ht="15.75" x14ac:dyDescent="0.25">
      <c r="A424" s="225"/>
      <c r="B424" s="160" t="s">
        <v>151</v>
      </c>
      <c r="C424" s="6">
        <f>C419-C420</f>
        <v>5000</v>
      </c>
      <c r="D424" s="6">
        <f>D419-D420</f>
        <v>5000</v>
      </c>
      <c r="E424" s="6">
        <v>100</v>
      </c>
      <c r="F424" s="2"/>
    </row>
    <row r="425" spans="1:6" ht="15.75" hidden="1" x14ac:dyDescent="0.25">
      <c r="A425" s="225"/>
      <c r="B425" s="2" t="s">
        <v>6</v>
      </c>
      <c r="C425" s="78">
        <v>290.10000000000002</v>
      </c>
      <c r="D425" s="6">
        <v>100.43</v>
      </c>
      <c r="E425" s="6">
        <f>D425/C425*100</f>
        <v>34.619096863150638</v>
      </c>
      <c r="F425" s="2"/>
    </row>
    <row r="426" spans="1:6" ht="15.75" hidden="1" x14ac:dyDescent="0.25">
      <c r="A426" s="226"/>
      <c r="B426" s="25" t="s">
        <v>14</v>
      </c>
      <c r="C426" s="2"/>
      <c r="D426" s="2"/>
      <c r="E426" s="2"/>
      <c r="F426" s="2"/>
    </row>
    <row r="427" spans="1:6" ht="16.5" hidden="1" thickBot="1" x14ac:dyDescent="0.3">
      <c r="A427" s="100"/>
      <c r="B427" s="228" t="s">
        <v>78</v>
      </c>
      <c r="C427" s="229"/>
      <c r="D427" s="229"/>
      <c r="E427" s="229"/>
      <c r="F427" s="230"/>
    </row>
    <row r="428" spans="1:6" ht="154.5" hidden="1" customHeight="1" x14ac:dyDescent="0.25">
      <c r="A428" s="227" t="s">
        <v>23</v>
      </c>
      <c r="B428" s="91" t="s">
        <v>72</v>
      </c>
      <c r="C428" s="87"/>
      <c r="D428" s="87"/>
      <c r="E428" s="87"/>
      <c r="F428" s="127" t="s">
        <v>115</v>
      </c>
    </row>
    <row r="429" spans="1:6" ht="15.75" hidden="1" x14ac:dyDescent="0.25">
      <c r="A429" s="225"/>
      <c r="B429" s="105" t="s">
        <v>74</v>
      </c>
      <c r="C429" s="8">
        <f>C430+C431</f>
        <v>4385.6000000000004</v>
      </c>
      <c r="D429" s="8">
        <f>D430+D431</f>
        <v>4270.2999999999993</v>
      </c>
      <c r="E429" s="29">
        <f>D429/C429*100</f>
        <v>97.370941262313011</v>
      </c>
      <c r="F429" s="2"/>
    </row>
    <row r="430" spans="1:6" ht="15.75" hidden="1" x14ac:dyDescent="0.25">
      <c r="A430" s="226"/>
      <c r="B430" s="104" t="s">
        <v>5</v>
      </c>
      <c r="C430" s="36">
        <v>4215.6000000000004</v>
      </c>
      <c r="D430" s="36">
        <v>4173.8999999999996</v>
      </c>
      <c r="E430" s="37">
        <f>D430/C430*100</f>
        <v>99.010816965556486</v>
      </c>
      <c r="F430" s="2"/>
    </row>
    <row r="431" spans="1:6" ht="14.25" hidden="1" customHeight="1" x14ac:dyDescent="0.25">
      <c r="A431" s="122"/>
      <c r="B431" s="104" t="s">
        <v>6</v>
      </c>
      <c r="C431" s="36">
        <v>170</v>
      </c>
      <c r="D431" s="36">
        <v>96.4</v>
      </c>
      <c r="E431" s="37">
        <f>D431/C431*100</f>
        <v>56.705882352941181</v>
      </c>
      <c r="F431" s="2"/>
    </row>
    <row r="432" spans="1:6" ht="372.75" hidden="1" customHeight="1" x14ac:dyDescent="0.25">
      <c r="A432" s="227" t="s">
        <v>26</v>
      </c>
      <c r="B432" s="53" t="s">
        <v>73</v>
      </c>
      <c r="C432" s="36"/>
      <c r="D432" s="36"/>
      <c r="E432" s="37"/>
      <c r="F432" s="32" t="s">
        <v>116</v>
      </c>
    </row>
    <row r="433" spans="1:6" ht="15.75" hidden="1" x14ac:dyDescent="0.25">
      <c r="A433" s="225"/>
      <c r="B433" s="105" t="s">
        <v>75</v>
      </c>
      <c r="C433" s="8">
        <f>C434+C435</f>
        <v>2728</v>
      </c>
      <c r="D433" s="8">
        <f>D434+D435</f>
        <v>1306.6299999999999</v>
      </c>
      <c r="E433" s="29">
        <f>D433/C433*100</f>
        <v>47.896994134897355</v>
      </c>
      <c r="F433" s="2"/>
    </row>
    <row r="434" spans="1:6" ht="15.75" hidden="1" x14ac:dyDescent="0.25">
      <c r="A434" s="225"/>
      <c r="B434" s="104" t="s">
        <v>5</v>
      </c>
      <c r="C434" s="36">
        <v>2607.9</v>
      </c>
      <c r="D434" s="36">
        <v>1302.5999999999999</v>
      </c>
      <c r="E434" s="37">
        <f>D434/C434*100</f>
        <v>49.948234211434482</v>
      </c>
      <c r="F434" s="2"/>
    </row>
    <row r="435" spans="1:6" ht="18.75" hidden="1" customHeight="1" x14ac:dyDescent="0.25">
      <c r="A435" s="226"/>
      <c r="B435" s="104" t="s">
        <v>6</v>
      </c>
      <c r="C435" s="36">
        <v>120.1</v>
      </c>
      <c r="D435" s="36">
        <v>4.03</v>
      </c>
      <c r="E435" s="37">
        <f>D435/C435*100</f>
        <v>3.3555370524562864</v>
      </c>
      <c r="F435" s="2"/>
    </row>
    <row r="436" spans="1:6" ht="38.25" hidden="1" x14ac:dyDescent="0.25">
      <c r="A436" s="227" t="s">
        <v>31</v>
      </c>
      <c r="B436" s="53" t="s">
        <v>38</v>
      </c>
      <c r="C436" s="36"/>
      <c r="D436" s="36"/>
      <c r="E436" s="37"/>
      <c r="F436" s="32" t="s">
        <v>77</v>
      </c>
    </row>
    <row r="437" spans="1:6" ht="15.75" hidden="1" x14ac:dyDescent="0.25">
      <c r="A437" s="225"/>
      <c r="B437" s="105" t="s">
        <v>76</v>
      </c>
      <c r="C437" s="8">
        <f>C438+C439</f>
        <v>5035.8</v>
      </c>
      <c r="D437" s="29">
        <f>D438+D439</f>
        <v>4816.6000000000004</v>
      </c>
      <c r="E437" s="19">
        <f>D437/C437*100</f>
        <v>95.64716628936813</v>
      </c>
      <c r="F437" s="2"/>
    </row>
    <row r="438" spans="1:6" ht="15.75" hidden="1" x14ac:dyDescent="0.25">
      <c r="A438" s="225"/>
      <c r="B438" s="104" t="s">
        <v>5</v>
      </c>
      <c r="C438" s="36">
        <v>5035.8</v>
      </c>
      <c r="D438" s="37">
        <v>4816.6000000000004</v>
      </c>
      <c r="E438" s="37">
        <f>D438/C438*100</f>
        <v>95.64716628936813</v>
      </c>
      <c r="F438" s="2"/>
    </row>
    <row r="439" spans="1:6" ht="13.5" hidden="1" customHeight="1" x14ac:dyDescent="0.25">
      <c r="A439" s="226"/>
      <c r="B439" s="104" t="s">
        <v>6</v>
      </c>
      <c r="C439" s="36">
        <v>0</v>
      </c>
      <c r="D439" s="37">
        <v>0</v>
      </c>
      <c r="E439" s="37"/>
      <c r="F439" s="2"/>
    </row>
    <row r="440" spans="1:6" ht="47.25" hidden="1" x14ac:dyDescent="0.25">
      <c r="A440" s="100"/>
      <c r="B440" s="106" t="s">
        <v>79</v>
      </c>
      <c r="C440" s="36"/>
      <c r="D440" s="37"/>
      <c r="E440" s="37"/>
      <c r="F440" s="2"/>
    </row>
    <row r="441" spans="1:6" ht="351" customHeight="1" x14ac:dyDescent="0.25">
      <c r="A441" s="227">
        <v>13</v>
      </c>
      <c r="B441" s="5" t="s">
        <v>122</v>
      </c>
      <c r="C441" s="2"/>
      <c r="D441" s="2"/>
      <c r="E441" s="2"/>
      <c r="F441" s="119" t="s">
        <v>250</v>
      </c>
    </row>
    <row r="442" spans="1:6" ht="15.75" x14ac:dyDescent="0.25">
      <c r="A442" s="225"/>
      <c r="B442" s="9" t="s">
        <v>9</v>
      </c>
      <c r="C442" s="29">
        <v>95869339.799999997</v>
      </c>
      <c r="D442" s="29">
        <v>95813828.299999997</v>
      </c>
      <c r="E442" s="175">
        <v>99.94</v>
      </c>
      <c r="F442" s="160"/>
    </row>
    <row r="443" spans="1:6" ht="15.75" x14ac:dyDescent="0.25">
      <c r="A443" s="225"/>
      <c r="B443" s="25" t="s">
        <v>3</v>
      </c>
      <c r="C443" s="168" t="s">
        <v>230</v>
      </c>
      <c r="D443" s="168" t="s">
        <v>230</v>
      </c>
      <c r="E443" s="149">
        <v>100</v>
      </c>
      <c r="F443" s="2"/>
    </row>
    <row r="444" spans="1:6" ht="15.75" x14ac:dyDescent="0.25">
      <c r="A444" s="225"/>
      <c r="B444" s="25" t="s">
        <v>16</v>
      </c>
      <c r="C444" s="168" t="s">
        <v>231</v>
      </c>
      <c r="D444" s="168" t="s">
        <v>231</v>
      </c>
      <c r="E444" s="174">
        <v>100</v>
      </c>
      <c r="F444" s="2"/>
    </row>
    <row r="445" spans="1:6" s="176" customFormat="1" ht="15.75" x14ac:dyDescent="0.25">
      <c r="A445" s="225"/>
      <c r="B445" s="199" t="s">
        <v>5</v>
      </c>
      <c r="C445" s="168" t="s">
        <v>233</v>
      </c>
      <c r="D445" s="168" t="s">
        <v>232</v>
      </c>
      <c r="E445" s="174">
        <v>99.94</v>
      </c>
      <c r="F445" s="199"/>
    </row>
    <row r="446" spans="1:6" ht="63.75" hidden="1" x14ac:dyDescent="0.25">
      <c r="A446" s="225"/>
      <c r="B446" s="161" t="s">
        <v>167</v>
      </c>
      <c r="C446" s="156"/>
      <c r="D446" s="156"/>
      <c r="E446" s="143"/>
      <c r="F446" s="117" t="s">
        <v>166</v>
      </c>
    </row>
    <row r="447" spans="1:6" ht="15.75" hidden="1" x14ac:dyDescent="0.25">
      <c r="A447" s="226"/>
      <c r="B447" s="2" t="s">
        <v>6</v>
      </c>
      <c r="C447" s="6">
        <f>C459+C465+C471+C477+C483</f>
        <v>0</v>
      </c>
      <c r="D447" s="6">
        <f>D459+D465+D471+D477+D483</f>
        <v>0</v>
      </c>
      <c r="E447" s="78"/>
      <c r="F447" s="2"/>
    </row>
    <row r="448" spans="1:6" s="176" customFormat="1" ht="15.75" x14ac:dyDescent="0.25">
      <c r="A448" s="179"/>
      <c r="B448" s="25" t="s">
        <v>265</v>
      </c>
      <c r="C448" s="2"/>
      <c r="D448" s="2"/>
      <c r="E448" s="2"/>
      <c r="F448" s="2"/>
    </row>
    <row r="449" spans="1:16" s="176" customFormat="1" ht="15.75" x14ac:dyDescent="0.25">
      <c r="A449" s="179"/>
      <c r="B449" s="186" t="s">
        <v>165</v>
      </c>
      <c r="C449" s="156" t="s">
        <v>217</v>
      </c>
      <c r="D449" s="156" t="s">
        <v>217</v>
      </c>
      <c r="E449" s="189">
        <v>100</v>
      </c>
      <c r="F449" s="177"/>
    </row>
    <row r="450" spans="1:16" s="176" customFormat="1" ht="63.75" x14ac:dyDescent="0.25">
      <c r="A450" s="179"/>
      <c r="B450" s="185" t="s">
        <v>168</v>
      </c>
      <c r="C450" s="189"/>
      <c r="D450" s="189"/>
      <c r="E450" s="189"/>
      <c r="F450" s="117" t="s">
        <v>166</v>
      </c>
    </row>
    <row r="451" spans="1:16" s="176" customFormat="1" ht="15.75" x14ac:dyDescent="0.25">
      <c r="A451" s="179"/>
      <c r="B451" s="186" t="s">
        <v>165</v>
      </c>
      <c r="C451" s="189">
        <v>121700</v>
      </c>
      <c r="D451" s="189">
        <v>121700</v>
      </c>
      <c r="E451" s="189">
        <v>100</v>
      </c>
      <c r="F451" s="177"/>
    </row>
    <row r="452" spans="1:16" s="176" customFormat="1" ht="63.75" x14ac:dyDescent="0.25">
      <c r="A452" s="179"/>
      <c r="B452" s="185" t="s">
        <v>169</v>
      </c>
      <c r="C452" s="177"/>
      <c r="D452" s="177"/>
      <c r="E452" s="177"/>
      <c r="F452" s="117" t="s">
        <v>166</v>
      </c>
    </row>
    <row r="453" spans="1:16" ht="20.25" customHeight="1" x14ac:dyDescent="0.25">
      <c r="A453" s="227" t="s">
        <v>23</v>
      </c>
      <c r="B453" s="186" t="s">
        <v>165</v>
      </c>
      <c r="C453" s="177">
        <v>797373.7</v>
      </c>
      <c r="D453" s="177">
        <v>797373.1</v>
      </c>
      <c r="E453" s="189">
        <v>100</v>
      </c>
      <c r="F453" s="177"/>
      <c r="P453" t="s">
        <v>136</v>
      </c>
    </row>
    <row r="454" spans="1:16" ht="63.75" x14ac:dyDescent="0.25">
      <c r="A454" s="225"/>
      <c r="B454" s="91" t="s">
        <v>170</v>
      </c>
      <c r="C454" s="2">
        <v>30828277.899999999</v>
      </c>
      <c r="D454" s="2">
        <v>30828277.800000001</v>
      </c>
      <c r="E454" s="2">
        <v>100</v>
      </c>
      <c r="F454" s="117" t="s">
        <v>166</v>
      </c>
    </row>
    <row r="455" spans="1:16" ht="15.75" hidden="1" x14ac:dyDescent="0.25">
      <c r="A455" s="225"/>
      <c r="B455" s="9" t="s">
        <v>157</v>
      </c>
      <c r="C455" s="206">
        <v>30828277.899999999</v>
      </c>
      <c r="D455" s="206">
        <v>30828277.800000001</v>
      </c>
      <c r="E455" s="213">
        <v>100</v>
      </c>
      <c r="F455" s="2"/>
    </row>
    <row r="456" spans="1:16" ht="15.75" hidden="1" x14ac:dyDescent="0.25">
      <c r="A456" s="225"/>
      <c r="B456" s="25" t="s">
        <v>3</v>
      </c>
      <c r="C456" s="6"/>
      <c r="D456" s="6"/>
      <c r="E456" s="6"/>
      <c r="F456" s="2"/>
    </row>
    <row r="457" spans="1:16" ht="15.75" hidden="1" x14ac:dyDescent="0.25">
      <c r="A457" s="225"/>
      <c r="B457" s="25" t="s">
        <v>16</v>
      </c>
      <c r="C457" s="6"/>
      <c r="D457" s="6"/>
      <c r="E457" s="6"/>
      <c r="F457" s="2"/>
    </row>
    <row r="458" spans="1:16" ht="15.75" hidden="1" x14ac:dyDescent="0.25">
      <c r="A458" s="225"/>
      <c r="B458" s="2" t="s">
        <v>5</v>
      </c>
      <c r="C458" s="6">
        <v>165</v>
      </c>
      <c r="D458" s="6">
        <v>165</v>
      </c>
      <c r="E458" s="6">
        <f>D458/C458*100</f>
        <v>100</v>
      </c>
      <c r="F458" s="2"/>
    </row>
    <row r="459" spans="1:16" ht="15.75" hidden="1" x14ac:dyDescent="0.25">
      <c r="A459" s="226"/>
      <c r="B459" s="2" t="s">
        <v>6</v>
      </c>
      <c r="C459" s="6">
        <v>0</v>
      </c>
      <c r="D459" s="6">
        <v>0</v>
      </c>
      <c r="E459" s="6">
        <v>0</v>
      </c>
      <c r="F459" s="2"/>
    </row>
    <row r="460" spans="1:16" ht="63.75" x14ac:dyDescent="0.25">
      <c r="A460" s="225"/>
      <c r="B460" s="53" t="s">
        <v>171</v>
      </c>
      <c r="C460" s="2">
        <v>2452562.2999999998</v>
      </c>
      <c r="D460" s="2">
        <v>2452562.2999999998</v>
      </c>
      <c r="E460" s="2">
        <v>100</v>
      </c>
      <c r="F460" s="138" t="s">
        <v>166</v>
      </c>
    </row>
    <row r="461" spans="1:16" ht="15.75" hidden="1" x14ac:dyDescent="0.25">
      <c r="A461" s="225"/>
      <c r="B461" s="9" t="s">
        <v>157</v>
      </c>
      <c r="C461" s="206">
        <v>2452562.2999999998</v>
      </c>
      <c r="D461" s="206">
        <v>2452562.2999999998</v>
      </c>
      <c r="E461" s="213">
        <v>100</v>
      </c>
      <c r="F461" s="187"/>
    </row>
    <row r="462" spans="1:16" ht="15.75" hidden="1" x14ac:dyDescent="0.25">
      <c r="A462" s="225"/>
      <c r="B462" s="25" t="s">
        <v>3</v>
      </c>
      <c r="C462" s="2"/>
      <c r="D462" s="2"/>
      <c r="E462" s="2"/>
      <c r="F462" s="2"/>
    </row>
    <row r="463" spans="1:16" ht="15.75" hidden="1" x14ac:dyDescent="0.25">
      <c r="A463" s="225"/>
      <c r="B463" s="25" t="s">
        <v>16</v>
      </c>
      <c r="C463" s="2"/>
      <c r="D463" s="2"/>
      <c r="E463" s="2"/>
      <c r="F463" s="2"/>
    </row>
    <row r="464" spans="1:16" ht="15.75" hidden="1" x14ac:dyDescent="0.25">
      <c r="A464" s="225"/>
      <c r="B464" s="2" t="s">
        <v>5</v>
      </c>
      <c r="C464" s="6">
        <v>25</v>
      </c>
      <c r="D464" s="6">
        <v>10</v>
      </c>
      <c r="E464" s="6">
        <f>D464/C464*100</f>
        <v>40</v>
      </c>
      <c r="F464" s="2"/>
    </row>
    <row r="465" spans="1:6" ht="15.75" hidden="1" x14ac:dyDescent="0.25">
      <c r="A465" s="226"/>
      <c r="B465" s="2" t="s">
        <v>6</v>
      </c>
      <c r="C465" s="2"/>
      <c r="D465" s="2"/>
      <c r="E465" s="2"/>
      <c r="F465" s="2"/>
    </row>
    <row r="466" spans="1:6" ht="63.75" x14ac:dyDescent="0.25">
      <c r="A466" s="225"/>
      <c r="B466" s="107" t="s">
        <v>172</v>
      </c>
      <c r="C466" s="2">
        <v>15107783.1</v>
      </c>
      <c r="D466" s="2">
        <v>15107783.1</v>
      </c>
      <c r="E466" s="2">
        <v>100</v>
      </c>
      <c r="F466" s="31" t="s">
        <v>166</v>
      </c>
    </row>
    <row r="467" spans="1:6" ht="15.75" hidden="1" x14ac:dyDescent="0.25">
      <c r="A467" s="225"/>
      <c r="B467" s="9" t="s">
        <v>157</v>
      </c>
      <c r="C467" s="206">
        <v>15107783.1</v>
      </c>
      <c r="D467" s="206">
        <v>15107783.1</v>
      </c>
      <c r="E467" s="206">
        <v>100</v>
      </c>
      <c r="F467" s="2"/>
    </row>
    <row r="468" spans="1:6" ht="15.75" hidden="1" x14ac:dyDescent="0.25">
      <c r="A468" s="225"/>
      <c r="B468" s="25" t="s">
        <v>3</v>
      </c>
      <c r="C468" s="2"/>
      <c r="D468" s="2"/>
      <c r="E468" s="2"/>
      <c r="F468" s="2"/>
    </row>
    <row r="469" spans="1:6" ht="15.75" hidden="1" x14ac:dyDescent="0.25">
      <c r="A469" s="225"/>
      <c r="B469" s="25" t="s">
        <v>16</v>
      </c>
      <c r="C469" s="51">
        <v>220</v>
      </c>
      <c r="D469" s="51">
        <v>220</v>
      </c>
      <c r="E469" s="123">
        <f>D469/C469*100</f>
        <v>100</v>
      </c>
      <c r="F469" s="2"/>
    </row>
    <row r="470" spans="1:6" ht="15.75" hidden="1" x14ac:dyDescent="0.25">
      <c r="A470" s="225"/>
      <c r="B470" s="2" t="s">
        <v>5</v>
      </c>
      <c r="C470" s="6">
        <v>14188.8</v>
      </c>
      <c r="D470" s="6">
        <v>14142</v>
      </c>
      <c r="E470" s="6">
        <f>D470/C470*100</f>
        <v>99.670162381596754</v>
      </c>
      <c r="F470" s="2"/>
    </row>
    <row r="471" spans="1:6" ht="15.75" hidden="1" x14ac:dyDescent="0.25">
      <c r="A471" s="226"/>
      <c r="B471" s="2" t="s">
        <v>6</v>
      </c>
      <c r="C471" s="2"/>
      <c r="D471" s="2"/>
      <c r="E471" s="2"/>
      <c r="F471" s="2"/>
    </row>
    <row r="472" spans="1:6" ht="63" x14ac:dyDescent="0.25">
      <c r="A472" s="225"/>
      <c r="B472" s="91" t="s">
        <v>173</v>
      </c>
      <c r="C472" s="2">
        <v>2475700</v>
      </c>
      <c r="D472" s="2">
        <v>2475700</v>
      </c>
      <c r="E472" s="2">
        <v>100</v>
      </c>
      <c r="F472" s="118" t="s">
        <v>166</v>
      </c>
    </row>
    <row r="473" spans="1:6" ht="15.75" hidden="1" x14ac:dyDescent="0.25">
      <c r="A473" s="225"/>
      <c r="B473" s="9" t="s">
        <v>157</v>
      </c>
      <c r="C473" s="206">
        <v>2475700</v>
      </c>
      <c r="D473" s="206">
        <v>2475700</v>
      </c>
      <c r="E473" s="213">
        <v>100</v>
      </c>
      <c r="F473" s="2"/>
    </row>
    <row r="474" spans="1:6" ht="15.75" hidden="1" x14ac:dyDescent="0.25">
      <c r="A474" s="225"/>
      <c r="B474" s="25" t="s">
        <v>3</v>
      </c>
      <c r="C474" s="2"/>
      <c r="D474" s="2"/>
      <c r="E474" s="2"/>
      <c r="F474" s="2"/>
    </row>
    <row r="475" spans="1:6" ht="15.75" hidden="1" x14ac:dyDescent="0.25">
      <c r="A475" s="225"/>
      <c r="B475" s="25" t="s">
        <v>16</v>
      </c>
      <c r="C475" s="2"/>
      <c r="D475" s="2"/>
      <c r="E475" s="2"/>
      <c r="F475" s="2"/>
    </row>
    <row r="476" spans="1:6" ht="15.75" hidden="1" x14ac:dyDescent="0.25">
      <c r="A476" s="225"/>
      <c r="B476" s="2" t="s">
        <v>5</v>
      </c>
      <c r="C476" s="6">
        <v>280</v>
      </c>
      <c r="D476" s="6">
        <v>84</v>
      </c>
      <c r="E476" s="6">
        <f>D476/C476*100</f>
        <v>30</v>
      </c>
      <c r="F476" s="2"/>
    </row>
    <row r="477" spans="1:6" ht="15.75" hidden="1" x14ac:dyDescent="0.25">
      <c r="A477" s="226"/>
      <c r="B477" s="2" t="s">
        <v>6</v>
      </c>
      <c r="C477" s="2"/>
      <c r="D477" s="2"/>
      <c r="E477" s="2"/>
      <c r="F477" s="2"/>
    </row>
    <row r="478" spans="1:6" ht="63.75" x14ac:dyDescent="0.25">
      <c r="A478" s="225"/>
      <c r="B478" s="91" t="s">
        <v>174</v>
      </c>
      <c r="C478" s="2">
        <v>12759629.800000001</v>
      </c>
      <c r="D478" s="2">
        <v>12704118.4</v>
      </c>
      <c r="E478" s="2">
        <v>99.6</v>
      </c>
      <c r="F478" s="32" t="s">
        <v>218</v>
      </c>
    </row>
    <row r="479" spans="1:6" ht="15.75" hidden="1" x14ac:dyDescent="0.25">
      <c r="A479" s="225"/>
      <c r="B479" s="9" t="s">
        <v>157</v>
      </c>
      <c r="C479" s="206">
        <v>12759629.800000001</v>
      </c>
      <c r="D479" s="206">
        <v>12704118.4</v>
      </c>
      <c r="E479" s="214">
        <v>99.56</v>
      </c>
      <c r="F479" s="2"/>
    </row>
    <row r="480" spans="1:6" ht="15.75" hidden="1" x14ac:dyDescent="0.25">
      <c r="A480" s="225"/>
      <c r="B480" s="25" t="s">
        <v>3</v>
      </c>
      <c r="C480" s="2"/>
      <c r="D480" s="2"/>
      <c r="E480" s="2"/>
      <c r="F480" s="2"/>
    </row>
    <row r="481" spans="1:6" ht="15.75" hidden="1" x14ac:dyDescent="0.25">
      <c r="A481" s="225"/>
      <c r="B481" s="25" t="s">
        <v>16</v>
      </c>
      <c r="C481" s="2"/>
      <c r="D481" s="2"/>
      <c r="E481" s="2"/>
      <c r="F481" s="2"/>
    </row>
    <row r="482" spans="1:6" ht="15.75" hidden="1" x14ac:dyDescent="0.25">
      <c r="A482" s="225"/>
      <c r="B482" s="2" t="s">
        <v>5</v>
      </c>
      <c r="C482" s="6">
        <v>15</v>
      </c>
      <c r="D482" s="6">
        <v>10</v>
      </c>
      <c r="E482" s="6">
        <f>D482/C482*100</f>
        <v>66.666666666666657</v>
      </c>
      <c r="F482" s="2"/>
    </row>
    <row r="483" spans="1:6" ht="15.75" hidden="1" x14ac:dyDescent="0.25">
      <c r="A483" s="226"/>
      <c r="B483" s="2" t="s">
        <v>6</v>
      </c>
      <c r="C483" s="2"/>
      <c r="D483" s="2"/>
      <c r="E483" s="2"/>
      <c r="F483" s="2"/>
    </row>
    <row r="484" spans="1:6" ht="15.75" hidden="1" x14ac:dyDescent="0.25">
      <c r="A484" s="2"/>
      <c r="B484" s="25" t="s">
        <v>14</v>
      </c>
      <c r="C484" s="2"/>
      <c r="D484" s="2"/>
      <c r="E484" s="2"/>
      <c r="F484" s="2"/>
    </row>
    <row r="485" spans="1:6" ht="60" x14ac:dyDescent="0.25">
      <c r="A485" s="225"/>
      <c r="B485" s="53" t="s">
        <v>175</v>
      </c>
      <c r="C485" s="2">
        <v>504000</v>
      </c>
      <c r="D485" s="2">
        <v>504000</v>
      </c>
      <c r="E485" s="2">
        <v>100</v>
      </c>
      <c r="F485" s="139" t="s">
        <v>176</v>
      </c>
    </row>
    <row r="486" spans="1:6" ht="16.5" hidden="1" thickBot="1" x14ac:dyDescent="0.3">
      <c r="A486" s="225"/>
      <c r="B486" s="9" t="s">
        <v>157</v>
      </c>
      <c r="C486" s="206">
        <v>504000</v>
      </c>
      <c r="D486" s="206">
        <v>504000</v>
      </c>
      <c r="E486" s="206">
        <v>100</v>
      </c>
      <c r="F486" s="2"/>
    </row>
    <row r="487" spans="1:6" ht="16.5" hidden="1" thickBot="1" x14ac:dyDescent="0.3">
      <c r="A487" s="225"/>
      <c r="B487" s="25" t="s">
        <v>3</v>
      </c>
      <c r="C487" s="6"/>
      <c r="D487" s="6"/>
      <c r="E487" s="38"/>
      <c r="F487" s="2"/>
    </row>
    <row r="488" spans="1:6" ht="16.5" hidden="1" thickBot="1" x14ac:dyDescent="0.3">
      <c r="A488" s="225"/>
      <c r="B488" s="25" t="s">
        <v>16</v>
      </c>
      <c r="C488" s="6"/>
      <c r="D488" s="6"/>
      <c r="E488" s="38"/>
      <c r="F488" s="2"/>
    </row>
    <row r="489" spans="1:6" ht="16.5" hidden="1" thickBot="1" x14ac:dyDescent="0.3">
      <c r="A489" s="225"/>
      <c r="B489" s="2" t="s">
        <v>5</v>
      </c>
      <c r="C489" s="6"/>
      <c r="D489" s="6"/>
      <c r="E489" s="113"/>
      <c r="F489" s="2"/>
    </row>
    <row r="490" spans="1:6" ht="16.5" hidden="1" thickBot="1" x14ac:dyDescent="0.3">
      <c r="A490" s="226"/>
      <c r="B490" s="2" t="s">
        <v>6</v>
      </c>
      <c r="C490" s="22">
        <v>70</v>
      </c>
      <c r="D490" s="37">
        <v>60</v>
      </c>
      <c r="E490" s="37">
        <f>D490/C490*100</f>
        <v>85.714285714285708</v>
      </c>
      <c r="F490" s="112"/>
    </row>
    <row r="491" spans="1:6" ht="16.5" hidden="1" customHeight="1" thickBot="1" x14ac:dyDescent="0.3">
      <c r="A491" s="102"/>
      <c r="B491" s="25" t="s">
        <v>14</v>
      </c>
      <c r="C491" s="2"/>
      <c r="D491" s="2"/>
      <c r="E491" s="2"/>
      <c r="F491" s="2"/>
    </row>
    <row r="492" spans="1:6" ht="94.5" x14ac:dyDescent="0.25">
      <c r="A492" s="225"/>
      <c r="B492" s="73" t="s">
        <v>177</v>
      </c>
      <c r="C492" s="2">
        <v>10000</v>
      </c>
      <c r="D492" s="2">
        <v>10000</v>
      </c>
      <c r="E492" s="2">
        <v>100</v>
      </c>
      <c r="F492" s="116" t="s">
        <v>178</v>
      </c>
    </row>
    <row r="493" spans="1:6" ht="15.75" hidden="1" x14ac:dyDescent="0.25">
      <c r="A493" s="225"/>
      <c r="B493" s="9" t="s">
        <v>157</v>
      </c>
      <c r="C493" s="206">
        <v>10000</v>
      </c>
      <c r="D493" s="215">
        <v>10000</v>
      </c>
      <c r="E493" s="206">
        <v>100</v>
      </c>
      <c r="F493" s="2"/>
    </row>
    <row r="494" spans="1:6" ht="13.5" hidden="1" customHeight="1" x14ac:dyDescent="0.25">
      <c r="A494" s="225"/>
      <c r="B494" s="2" t="s">
        <v>5</v>
      </c>
      <c r="C494" s="21"/>
      <c r="D494" s="21"/>
      <c r="E494" s="21"/>
      <c r="F494" s="2"/>
    </row>
    <row r="495" spans="1:6" ht="15.75" hidden="1" x14ac:dyDescent="0.25">
      <c r="A495" s="226"/>
      <c r="B495" s="2" t="s">
        <v>6</v>
      </c>
      <c r="C495" s="6">
        <v>70</v>
      </c>
      <c r="D495" s="78">
        <v>60</v>
      </c>
      <c r="E495" s="6">
        <f>D495/C495*100</f>
        <v>85.714285714285708</v>
      </c>
      <c r="F495" s="2"/>
    </row>
    <row r="496" spans="1:6" ht="15.75" hidden="1" x14ac:dyDescent="0.25">
      <c r="A496" s="39"/>
      <c r="B496" s="25" t="s">
        <v>14</v>
      </c>
      <c r="C496" s="2"/>
      <c r="D496" s="2"/>
      <c r="E496" s="2"/>
      <c r="F496" s="2"/>
    </row>
    <row r="497" spans="1:9" ht="63.75" x14ac:dyDescent="0.25">
      <c r="A497" s="225"/>
      <c r="B497" s="108" t="s">
        <v>179</v>
      </c>
      <c r="C497" s="2">
        <v>104400</v>
      </c>
      <c r="D497" s="2">
        <v>104400</v>
      </c>
      <c r="E497" s="2">
        <v>100</v>
      </c>
      <c r="F497" s="167" t="s">
        <v>180</v>
      </c>
    </row>
    <row r="498" spans="1:9" ht="15.75" hidden="1" x14ac:dyDescent="0.25">
      <c r="A498" s="225"/>
      <c r="B498" s="9" t="s">
        <v>157</v>
      </c>
      <c r="C498" s="206">
        <v>104400</v>
      </c>
      <c r="D498" s="206">
        <v>104400</v>
      </c>
      <c r="E498" s="213">
        <v>100</v>
      </c>
      <c r="F498" s="2"/>
    </row>
    <row r="499" spans="1:9" ht="15.75" hidden="1" x14ac:dyDescent="0.25">
      <c r="A499" s="225"/>
      <c r="B499" s="25" t="s">
        <v>3</v>
      </c>
      <c r="C499" s="40">
        <v>0</v>
      </c>
      <c r="D499" s="40">
        <v>0</v>
      </c>
      <c r="E499" s="6" t="e">
        <f>D499/C499*100</f>
        <v>#DIV/0!</v>
      </c>
      <c r="F499" s="2"/>
    </row>
    <row r="500" spans="1:9" ht="15.75" hidden="1" x14ac:dyDescent="0.25">
      <c r="A500" s="225"/>
      <c r="B500" s="25" t="s">
        <v>16</v>
      </c>
      <c r="C500" s="40">
        <v>0</v>
      </c>
      <c r="D500" s="40">
        <v>0</v>
      </c>
      <c r="E500" s="6" t="e">
        <f>D500/C500*100</f>
        <v>#DIV/0!</v>
      </c>
      <c r="F500" s="2"/>
    </row>
    <row r="501" spans="1:9" ht="15.75" hidden="1" x14ac:dyDescent="0.25">
      <c r="A501" s="225"/>
      <c r="B501" s="2" t="s">
        <v>5</v>
      </c>
      <c r="C501" s="6"/>
      <c r="D501" s="6"/>
      <c r="E501" s="6"/>
      <c r="F501" s="2"/>
    </row>
    <row r="502" spans="1:9" ht="15.75" hidden="1" x14ac:dyDescent="0.25">
      <c r="A502" s="226"/>
      <c r="B502" s="2" t="s">
        <v>19</v>
      </c>
      <c r="C502" s="40">
        <v>0</v>
      </c>
      <c r="D502" s="40">
        <v>0</v>
      </c>
      <c r="E502" s="6" t="e">
        <f>D502/C502*100</f>
        <v>#DIV/0!</v>
      </c>
      <c r="F502" s="2"/>
    </row>
    <row r="503" spans="1:9" ht="90" x14ac:dyDescent="0.25">
      <c r="A503" s="225"/>
      <c r="B503" s="53" t="s">
        <v>181</v>
      </c>
      <c r="C503" s="2">
        <v>1499450</v>
      </c>
      <c r="D503" s="2">
        <v>1499450</v>
      </c>
      <c r="E503" s="2">
        <v>100</v>
      </c>
      <c r="F503" s="136" t="s">
        <v>166</v>
      </c>
    </row>
    <row r="504" spans="1:9" ht="15.75" hidden="1" customHeight="1" x14ac:dyDescent="0.25">
      <c r="A504" s="225"/>
      <c r="B504" s="9" t="s">
        <v>157</v>
      </c>
      <c r="C504" s="206">
        <v>1499450</v>
      </c>
      <c r="D504" s="206">
        <v>1499450</v>
      </c>
      <c r="E504" s="213">
        <v>100</v>
      </c>
      <c r="F504" s="2"/>
    </row>
    <row r="505" spans="1:9" ht="47.25" hidden="1" customHeight="1" x14ac:dyDescent="0.25">
      <c r="A505" s="225"/>
      <c r="B505" s="25" t="s">
        <v>3</v>
      </c>
      <c r="C505" s="78" t="e">
        <f>#REF!+#REF!+#REF!</f>
        <v>#REF!</v>
      </c>
      <c r="D505" s="78" t="e">
        <f>#REF!+#REF!+#REF!</f>
        <v>#REF!</v>
      </c>
      <c r="E505" s="78"/>
      <c r="F505" s="2"/>
    </row>
    <row r="506" spans="1:9" ht="47.25" hidden="1" customHeight="1" x14ac:dyDescent="0.25">
      <c r="A506" s="225"/>
      <c r="B506" s="25" t="s">
        <v>16</v>
      </c>
      <c r="C506" s="6" t="e">
        <f>#REF!+#REF!+#REF!</f>
        <v>#REF!</v>
      </c>
      <c r="D506" s="6" t="e">
        <f>#REF!+#REF!+#REF!</f>
        <v>#REF!</v>
      </c>
      <c r="E506" s="6" t="e">
        <f>D506/C506*100</f>
        <v>#REF!</v>
      </c>
      <c r="F506" s="2"/>
    </row>
    <row r="507" spans="1:9" ht="15.75" hidden="1" customHeight="1" x14ac:dyDescent="0.25">
      <c r="A507" s="226"/>
      <c r="B507" s="2" t="s">
        <v>5</v>
      </c>
      <c r="C507" s="6" t="e">
        <f>#REF!+#REF!+#REF!</f>
        <v>#REF!</v>
      </c>
      <c r="D507" s="6" t="e">
        <f>#REF!+#REF!+#REF!</f>
        <v>#REF!</v>
      </c>
      <c r="E507" s="6" t="e">
        <f>D507/C507*100</f>
        <v>#REF!</v>
      </c>
      <c r="F507" s="2"/>
    </row>
    <row r="508" spans="1:9" ht="90" x14ac:dyDescent="0.25">
      <c r="A508" s="227">
        <v>14</v>
      </c>
      <c r="B508" s="53" t="s">
        <v>182</v>
      </c>
      <c r="C508" s="2"/>
      <c r="D508" s="2"/>
      <c r="E508" s="2"/>
      <c r="F508" s="136" t="s">
        <v>166</v>
      </c>
    </row>
    <row r="509" spans="1:9" ht="15.75" x14ac:dyDescent="0.25">
      <c r="A509" s="225"/>
      <c r="B509" s="9" t="s">
        <v>157</v>
      </c>
      <c r="C509" s="206">
        <v>13043947.800000001</v>
      </c>
      <c r="D509" s="206">
        <v>13043947.699999999</v>
      </c>
      <c r="E509" s="213">
        <v>100</v>
      </c>
      <c r="F509" s="2"/>
    </row>
    <row r="510" spans="1:9" ht="78.75" x14ac:dyDescent="0.25">
      <c r="A510" s="225"/>
      <c r="B510" s="5" t="s">
        <v>124</v>
      </c>
      <c r="C510" s="2"/>
      <c r="D510" s="2"/>
      <c r="E510" s="2"/>
      <c r="F510" s="32" t="s">
        <v>251</v>
      </c>
      <c r="I510" t="s">
        <v>136</v>
      </c>
    </row>
    <row r="511" spans="1:9" ht="15.75" x14ac:dyDescent="0.25">
      <c r="A511" s="225"/>
      <c r="B511" s="9" t="s">
        <v>9</v>
      </c>
      <c r="C511" s="29">
        <v>3200</v>
      </c>
      <c r="D511" s="29">
        <v>3200</v>
      </c>
      <c r="E511" s="175">
        <v>100</v>
      </c>
      <c r="F511" s="160"/>
    </row>
    <row r="512" spans="1:9" ht="15.75" x14ac:dyDescent="0.25">
      <c r="A512" s="225"/>
      <c r="B512" s="25" t="s">
        <v>3</v>
      </c>
      <c r="C512" s="14">
        <v>0</v>
      </c>
      <c r="D512" s="14">
        <v>0</v>
      </c>
      <c r="E512" s="14">
        <v>0</v>
      </c>
      <c r="F512" s="2"/>
    </row>
    <row r="513" spans="1:6" s="176" customFormat="1" ht="15.75" x14ac:dyDescent="0.25">
      <c r="A513" s="225"/>
      <c r="B513" s="25" t="s">
        <v>16</v>
      </c>
      <c r="C513" s="145">
        <v>0</v>
      </c>
      <c r="D513" s="145">
        <v>0</v>
      </c>
      <c r="E513" s="145">
        <v>0</v>
      </c>
      <c r="F513" s="2"/>
    </row>
    <row r="514" spans="1:6" s="176" customFormat="1" ht="15.75" x14ac:dyDescent="0.25">
      <c r="A514" s="225"/>
      <c r="B514" s="177" t="s">
        <v>5</v>
      </c>
      <c r="C514" s="15">
        <v>3200</v>
      </c>
      <c r="D514" s="15">
        <v>3200</v>
      </c>
      <c r="E514" s="145">
        <v>100</v>
      </c>
      <c r="F514" s="177"/>
    </row>
    <row r="515" spans="1:6" ht="90" x14ac:dyDescent="0.25">
      <c r="A515" s="226"/>
      <c r="B515" s="53" t="s">
        <v>219</v>
      </c>
      <c r="C515" s="145"/>
      <c r="D515" s="145"/>
      <c r="E515" s="145"/>
      <c r="F515" s="136" t="s">
        <v>166</v>
      </c>
    </row>
    <row r="516" spans="1:6" ht="15.75" x14ac:dyDescent="0.25">
      <c r="A516" s="225">
        <v>15</v>
      </c>
      <c r="B516" s="9" t="s">
        <v>157</v>
      </c>
      <c r="C516" s="206">
        <v>3200</v>
      </c>
      <c r="D516" s="206">
        <v>3200</v>
      </c>
      <c r="E516" s="213">
        <v>100</v>
      </c>
      <c r="F516" s="2"/>
    </row>
    <row r="517" spans="1:6" ht="78.75" x14ac:dyDescent="0.25">
      <c r="A517" s="225"/>
      <c r="B517" s="5" t="s">
        <v>125</v>
      </c>
      <c r="C517" s="2"/>
      <c r="D517" s="2"/>
      <c r="E517" s="2"/>
      <c r="F517" s="178" t="s">
        <v>251</v>
      </c>
    </row>
    <row r="518" spans="1:6" ht="15.75" x14ac:dyDescent="0.25">
      <c r="A518" s="225"/>
      <c r="B518" s="9" t="s">
        <v>9</v>
      </c>
      <c r="C518" s="29">
        <v>10000</v>
      </c>
      <c r="D518" s="29">
        <v>10000</v>
      </c>
      <c r="E518" s="29">
        <v>100</v>
      </c>
      <c r="F518" s="160"/>
    </row>
    <row r="519" spans="1:6" ht="15.75" x14ac:dyDescent="0.25">
      <c r="A519" s="226"/>
      <c r="B519" s="25" t="s">
        <v>3</v>
      </c>
      <c r="C519" s="78">
        <v>0</v>
      </c>
      <c r="D519" s="78">
        <v>0</v>
      </c>
      <c r="E519" s="78">
        <v>0</v>
      </c>
      <c r="F519" s="2"/>
    </row>
    <row r="520" spans="1:6" s="176" customFormat="1" ht="15.75" x14ac:dyDescent="0.25">
      <c r="A520" s="188"/>
      <c r="B520" s="25" t="s">
        <v>16</v>
      </c>
      <c r="C520" s="140">
        <v>0</v>
      </c>
      <c r="D520" s="140">
        <v>0</v>
      </c>
      <c r="E520" s="140">
        <v>0</v>
      </c>
      <c r="F520" s="2"/>
    </row>
    <row r="521" spans="1:6" s="176" customFormat="1" ht="15.75" x14ac:dyDescent="0.25">
      <c r="A521" s="188"/>
      <c r="B521" s="177" t="s">
        <v>5</v>
      </c>
      <c r="C521" s="6">
        <v>10000</v>
      </c>
      <c r="D521" s="140">
        <v>10000</v>
      </c>
      <c r="E521" s="140">
        <v>100</v>
      </c>
      <c r="F521" s="177"/>
    </row>
    <row r="522" spans="1:6" ht="90" x14ac:dyDescent="0.25">
      <c r="A522" s="227">
        <v>16</v>
      </c>
      <c r="B522" s="53" t="s">
        <v>220</v>
      </c>
      <c r="C522" s="140"/>
      <c r="D522" s="140"/>
      <c r="E522" s="140"/>
      <c r="F522" s="136" t="s">
        <v>166</v>
      </c>
    </row>
    <row r="523" spans="1:6" ht="15.75" x14ac:dyDescent="0.25">
      <c r="A523" s="225"/>
      <c r="B523" s="9" t="s">
        <v>157</v>
      </c>
      <c r="C523" s="206">
        <v>10000</v>
      </c>
      <c r="D523" s="206">
        <v>10000</v>
      </c>
      <c r="E523" s="213">
        <v>100</v>
      </c>
      <c r="F523" s="2"/>
    </row>
    <row r="524" spans="1:6" ht="63.75" x14ac:dyDescent="0.25">
      <c r="A524" s="225"/>
      <c r="B524" s="5" t="s">
        <v>126</v>
      </c>
      <c r="C524" s="2"/>
      <c r="D524" s="2"/>
      <c r="E524" s="2"/>
      <c r="F524" s="32" t="s">
        <v>252</v>
      </c>
    </row>
    <row r="525" spans="1:6" ht="15.75" x14ac:dyDescent="0.25">
      <c r="A525" s="225"/>
      <c r="B525" s="9" t="s">
        <v>9</v>
      </c>
      <c r="C525" s="204">
        <v>50200</v>
      </c>
      <c r="D525" s="204">
        <v>50000</v>
      </c>
      <c r="E525" s="204">
        <v>99.6</v>
      </c>
      <c r="F525" s="160"/>
    </row>
    <row r="526" spans="1:6" ht="15.75" x14ac:dyDescent="0.25">
      <c r="A526" s="225"/>
      <c r="B526" s="25" t="s">
        <v>3</v>
      </c>
      <c r="C526" s="78">
        <v>0</v>
      </c>
      <c r="D526" s="78">
        <v>0</v>
      </c>
      <c r="E526" s="78">
        <v>0</v>
      </c>
      <c r="F526" s="2"/>
    </row>
    <row r="527" spans="1:6" ht="15.75" x14ac:dyDescent="0.25">
      <c r="A527" s="226"/>
      <c r="B527" s="25" t="s">
        <v>16</v>
      </c>
      <c r="C527" s="140">
        <v>0</v>
      </c>
      <c r="D527" s="140">
        <v>0</v>
      </c>
      <c r="E527" s="140">
        <v>0</v>
      </c>
      <c r="F527" s="2"/>
    </row>
    <row r="528" spans="1:6" s="176" customFormat="1" ht="15.75" x14ac:dyDescent="0.25">
      <c r="A528" s="188"/>
      <c r="B528" s="2" t="s">
        <v>5</v>
      </c>
      <c r="C528" s="6">
        <v>50200</v>
      </c>
      <c r="D528" s="6">
        <v>50000</v>
      </c>
      <c r="E528" s="6">
        <v>99.6</v>
      </c>
      <c r="F528" s="2"/>
    </row>
    <row r="529" spans="1:6" s="176" customFormat="1" ht="66" x14ac:dyDescent="0.25">
      <c r="A529" s="188"/>
      <c r="B529" s="53" t="s">
        <v>223</v>
      </c>
      <c r="C529" s="6"/>
      <c r="D529" s="6"/>
      <c r="E529" s="6"/>
      <c r="F529" s="136" t="s">
        <v>224</v>
      </c>
    </row>
    <row r="530" spans="1:6" ht="15.75" x14ac:dyDescent="0.25">
      <c r="A530" s="225">
        <v>17</v>
      </c>
      <c r="B530" s="9" t="s">
        <v>157</v>
      </c>
      <c r="C530" s="206">
        <v>50200</v>
      </c>
      <c r="D530" s="206">
        <v>50000</v>
      </c>
      <c r="E530" s="213">
        <v>99.6</v>
      </c>
      <c r="F530" s="160"/>
    </row>
    <row r="531" spans="1:6" ht="110.25" x14ac:dyDescent="0.25">
      <c r="A531" s="225"/>
      <c r="B531" s="5" t="s">
        <v>127</v>
      </c>
      <c r="C531" s="2"/>
      <c r="D531" s="2"/>
      <c r="E531" s="2"/>
      <c r="F531" s="165" t="s">
        <v>253</v>
      </c>
    </row>
    <row r="532" spans="1:6" ht="15.75" x14ac:dyDescent="0.25">
      <c r="A532" s="225"/>
      <c r="B532" s="9" t="s">
        <v>9</v>
      </c>
      <c r="C532" s="29">
        <v>12000</v>
      </c>
      <c r="D532" s="29">
        <v>12000</v>
      </c>
      <c r="E532" s="29">
        <v>100</v>
      </c>
      <c r="F532" s="160"/>
    </row>
    <row r="533" spans="1:6" ht="15.75" x14ac:dyDescent="0.25">
      <c r="A533" s="227">
        <v>18</v>
      </c>
      <c r="B533" s="25" t="s">
        <v>3</v>
      </c>
      <c r="C533" s="78">
        <v>0</v>
      </c>
      <c r="D533" s="78">
        <v>0</v>
      </c>
      <c r="E533" s="78">
        <v>0</v>
      </c>
      <c r="F533" s="2"/>
    </row>
    <row r="534" spans="1:6" ht="15.75" x14ac:dyDescent="0.25">
      <c r="A534" s="225"/>
      <c r="B534" s="25" t="s">
        <v>16</v>
      </c>
      <c r="C534" s="140">
        <v>0</v>
      </c>
      <c r="D534" s="140">
        <v>0</v>
      </c>
      <c r="E534" s="140">
        <v>0</v>
      </c>
      <c r="F534" s="2"/>
    </row>
    <row r="535" spans="1:6" s="176" customFormat="1" ht="15.75" x14ac:dyDescent="0.25">
      <c r="A535" s="225"/>
      <c r="B535" s="2" t="s">
        <v>5</v>
      </c>
      <c r="C535" s="6">
        <v>12000</v>
      </c>
      <c r="D535" s="6">
        <v>12000</v>
      </c>
      <c r="E535" s="6">
        <v>100</v>
      </c>
      <c r="F535" s="2"/>
    </row>
    <row r="536" spans="1:6" s="176" customFormat="1" ht="66" x14ac:dyDescent="0.25">
      <c r="A536" s="225"/>
      <c r="B536" s="53" t="s">
        <v>225</v>
      </c>
      <c r="C536" s="6"/>
      <c r="D536" s="6"/>
      <c r="E536" s="6"/>
      <c r="F536" s="136" t="s">
        <v>226</v>
      </c>
    </row>
    <row r="537" spans="1:6" ht="15.75" x14ac:dyDescent="0.25">
      <c r="A537" s="225"/>
      <c r="B537" s="9" t="s">
        <v>157</v>
      </c>
      <c r="C537" s="206">
        <v>12000</v>
      </c>
      <c r="D537" s="206">
        <v>12000</v>
      </c>
      <c r="E537" s="213">
        <v>100</v>
      </c>
      <c r="F537" s="177"/>
    </row>
    <row r="538" spans="1:6" ht="78.75" x14ac:dyDescent="0.25">
      <c r="A538" s="225"/>
      <c r="B538" s="5" t="s">
        <v>128</v>
      </c>
      <c r="C538" s="2"/>
      <c r="D538" s="2"/>
      <c r="E538" s="2"/>
      <c r="F538" s="32" t="s">
        <v>253</v>
      </c>
    </row>
    <row r="539" spans="1:6" ht="15.75" x14ac:dyDescent="0.25">
      <c r="A539" s="225"/>
      <c r="B539" s="9" t="s">
        <v>9</v>
      </c>
      <c r="C539" s="29">
        <v>5000</v>
      </c>
      <c r="D539" s="29">
        <v>5000</v>
      </c>
      <c r="E539" s="29">
        <v>100</v>
      </c>
      <c r="F539" s="160"/>
    </row>
    <row r="540" spans="1:6" ht="15.75" x14ac:dyDescent="0.25">
      <c r="A540" s="227">
        <v>19</v>
      </c>
      <c r="B540" s="25" t="s">
        <v>3</v>
      </c>
      <c r="C540" s="78">
        <v>0</v>
      </c>
      <c r="D540" s="78">
        <v>0</v>
      </c>
      <c r="E540" s="78">
        <v>0</v>
      </c>
      <c r="F540" s="2"/>
    </row>
    <row r="541" spans="1:6" ht="15.75" x14ac:dyDescent="0.25">
      <c r="A541" s="225"/>
      <c r="B541" s="25" t="s">
        <v>16</v>
      </c>
      <c r="C541" s="140">
        <v>0</v>
      </c>
      <c r="D541" s="140">
        <v>0</v>
      </c>
      <c r="E541" s="140">
        <v>0</v>
      </c>
      <c r="F541" s="2"/>
    </row>
    <row r="542" spans="1:6" s="176" customFormat="1" ht="15.75" x14ac:dyDescent="0.25">
      <c r="A542" s="225"/>
      <c r="B542" s="2" t="s">
        <v>5</v>
      </c>
      <c r="C542" s="6">
        <f>C539-C540</f>
        <v>5000</v>
      </c>
      <c r="D542" s="6">
        <f>D539-D540</f>
        <v>5000</v>
      </c>
      <c r="E542" s="6">
        <f>D542/C542*100</f>
        <v>100</v>
      </c>
      <c r="F542" s="2"/>
    </row>
    <row r="543" spans="1:6" s="176" customFormat="1" ht="66" x14ac:dyDescent="0.25">
      <c r="A543" s="225"/>
      <c r="B543" s="53" t="s">
        <v>227</v>
      </c>
      <c r="C543" s="6"/>
      <c r="D543" s="6"/>
      <c r="E543" s="6"/>
      <c r="F543" s="136" t="s">
        <v>226</v>
      </c>
    </row>
    <row r="544" spans="1:6" ht="15.75" x14ac:dyDescent="0.25">
      <c r="A544" s="225"/>
      <c r="B544" s="9" t="s">
        <v>157</v>
      </c>
      <c r="C544" s="206">
        <v>5000</v>
      </c>
      <c r="D544" s="206">
        <v>5000</v>
      </c>
      <c r="E544" s="213">
        <v>100</v>
      </c>
      <c r="F544" s="177"/>
    </row>
    <row r="545" spans="1:7" ht="63" x14ac:dyDescent="0.25">
      <c r="A545" s="225"/>
      <c r="B545" s="5" t="s">
        <v>129</v>
      </c>
      <c r="C545" s="2"/>
      <c r="D545" s="2"/>
      <c r="E545" s="2"/>
      <c r="F545" s="178" t="s">
        <v>120</v>
      </c>
    </row>
    <row r="546" spans="1:7" ht="15.75" x14ac:dyDescent="0.25">
      <c r="A546" s="225"/>
      <c r="B546" s="9" t="s">
        <v>9</v>
      </c>
      <c r="C546" s="29">
        <v>0</v>
      </c>
      <c r="D546" s="29">
        <v>0</v>
      </c>
      <c r="E546" s="29">
        <v>0</v>
      </c>
      <c r="F546" s="160"/>
    </row>
    <row r="547" spans="1:7" ht="15.75" x14ac:dyDescent="0.25">
      <c r="A547" s="227">
        <v>20</v>
      </c>
      <c r="B547" s="25" t="s">
        <v>3</v>
      </c>
      <c r="C547" s="14">
        <v>0</v>
      </c>
      <c r="D547" s="14">
        <v>0</v>
      </c>
      <c r="E547" s="14">
        <v>0</v>
      </c>
      <c r="F547" s="2"/>
    </row>
    <row r="548" spans="1:7" ht="15.75" x14ac:dyDescent="0.25">
      <c r="A548" s="225"/>
      <c r="B548" s="25" t="s">
        <v>16</v>
      </c>
      <c r="C548" s="145">
        <v>0</v>
      </c>
      <c r="D548" s="145">
        <v>0</v>
      </c>
      <c r="E548" s="145">
        <v>0</v>
      </c>
      <c r="F548" s="2"/>
    </row>
    <row r="549" spans="1:7" ht="15.75" x14ac:dyDescent="0.25">
      <c r="A549" s="225"/>
      <c r="B549" s="2" t="s">
        <v>5</v>
      </c>
      <c r="C549" s="15">
        <v>0</v>
      </c>
      <c r="D549" s="15">
        <v>0</v>
      </c>
      <c r="E549" s="15">
        <v>0</v>
      </c>
      <c r="F549" s="2"/>
    </row>
    <row r="550" spans="1:7" ht="78.75" x14ac:dyDescent="0.25">
      <c r="A550" s="225"/>
      <c r="B550" s="5" t="s">
        <v>121</v>
      </c>
      <c r="C550" s="2"/>
      <c r="D550" s="2"/>
      <c r="E550" s="2"/>
      <c r="F550" s="178" t="s">
        <v>254</v>
      </c>
    </row>
    <row r="551" spans="1:7" ht="15.75" x14ac:dyDescent="0.25">
      <c r="A551" s="225"/>
      <c r="B551" s="9" t="s">
        <v>9</v>
      </c>
      <c r="C551" s="29">
        <v>1752240</v>
      </c>
      <c r="D551" s="29">
        <v>263621.2</v>
      </c>
      <c r="E551" s="29">
        <v>15.04</v>
      </c>
      <c r="F551" s="160"/>
    </row>
    <row r="552" spans="1:7" ht="15.75" x14ac:dyDescent="0.25">
      <c r="B552" s="144" t="s">
        <v>3</v>
      </c>
      <c r="C552" s="14">
        <v>0</v>
      </c>
      <c r="D552" s="14">
        <v>0</v>
      </c>
      <c r="E552" s="14">
        <v>0</v>
      </c>
      <c r="F552" s="2"/>
    </row>
    <row r="553" spans="1:7" ht="15.75" x14ac:dyDescent="0.25">
      <c r="B553" s="144" t="s">
        <v>16</v>
      </c>
      <c r="C553" s="145">
        <v>0</v>
      </c>
      <c r="D553" s="145">
        <v>0</v>
      </c>
      <c r="E553" s="145">
        <v>0</v>
      </c>
      <c r="F553" s="2"/>
    </row>
    <row r="554" spans="1:7" s="176" customFormat="1" ht="15.75" x14ac:dyDescent="0.25">
      <c r="B554" s="142" t="s">
        <v>5</v>
      </c>
      <c r="C554" s="15">
        <v>1752240</v>
      </c>
      <c r="D554" s="15">
        <v>263621.2</v>
      </c>
      <c r="E554" s="15">
        <v>15.04</v>
      </c>
      <c r="F554" s="2"/>
    </row>
    <row r="555" spans="1:7" s="176" customFormat="1" ht="48" x14ac:dyDescent="0.25">
      <c r="B555" s="216" t="s">
        <v>228</v>
      </c>
      <c r="C555" s="15"/>
      <c r="D555" s="15"/>
      <c r="E555" s="15"/>
      <c r="F555" s="181" t="s">
        <v>229</v>
      </c>
      <c r="G555" s="192"/>
    </row>
    <row r="556" spans="1:7" ht="15.75" x14ac:dyDescent="0.25">
      <c r="A556" s="166">
        <v>0</v>
      </c>
      <c r="B556" s="9" t="s">
        <v>157</v>
      </c>
      <c r="C556" s="37">
        <v>1752240</v>
      </c>
      <c r="D556" s="37">
        <v>263621.2</v>
      </c>
      <c r="E556" s="214">
        <v>15</v>
      </c>
      <c r="F556" s="177"/>
    </row>
    <row r="557" spans="1:7" ht="94.5" x14ac:dyDescent="0.25">
      <c r="A557">
        <v>21</v>
      </c>
      <c r="B557" s="5" t="s">
        <v>259</v>
      </c>
      <c r="C557" s="2"/>
      <c r="D557" s="2"/>
      <c r="E557" s="2"/>
      <c r="F557" s="178" t="s">
        <v>255</v>
      </c>
    </row>
    <row r="558" spans="1:7" ht="15.75" x14ac:dyDescent="0.25">
      <c r="B558" s="9" t="s">
        <v>9</v>
      </c>
      <c r="C558" s="29">
        <v>5000</v>
      </c>
      <c r="D558" s="29">
        <v>5000</v>
      </c>
      <c r="E558" s="29">
        <v>100</v>
      </c>
      <c r="F558" s="160"/>
    </row>
    <row r="559" spans="1:7" ht="15.75" x14ac:dyDescent="0.25">
      <c r="B559" s="144" t="s">
        <v>3</v>
      </c>
      <c r="C559" s="14">
        <v>0</v>
      </c>
      <c r="D559" s="14">
        <v>0</v>
      </c>
      <c r="E559" s="14">
        <v>0</v>
      </c>
      <c r="F559" s="2"/>
    </row>
    <row r="560" spans="1:7" s="198" customFormat="1" ht="15.75" x14ac:dyDescent="0.25">
      <c r="B560" s="144" t="s">
        <v>16</v>
      </c>
      <c r="C560" s="145">
        <v>0</v>
      </c>
      <c r="D560" s="145">
        <v>0</v>
      </c>
      <c r="E560" s="145">
        <v>0</v>
      </c>
      <c r="F560" s="2"/>
    </row>
    <row r="561" spans="1:6" s="198" customFormat="1" ht="15.75" x14ac:dyDescent="0.25">
      <c r="B561" s="142" t="s">
        <v>5</v>
      </c>
      <c r="C561" s="37">
        <v>5000</v>
      </c>
      <c r="D561" s="37">
        <v>5000</v>
      </c>
      <c r="E561" s="37">
        <v>100</v>
      </c>
      <c r="F561" s="199"/>
    </row>
    <row r="562" spans="1:6" ht="66" x14ac:dyDescent="0.25">
      <c r="B562" s="216" t="s">
        <v>257</v>
      </c>
      <c r="C562" s="145"/>
      <c r="D562" s="145"/>
      <c r="E562" s="145"/>
      <c r="F562" s="207" t="s">
        <v>226</v>
      </c>
    </row>
    <row r="563" spans="1:6" ht="15.75" x14ac:dyDescent="0.25">
      <c r="A563" s="166"/>
      <c r="B563" s="202" t="s">
        <v>157</v>
      </c>
      <c r="C563" s="37">
        <v>5000</v>
      </c>
      <c r="D563" s="37">
        <v>5000</v>
      </c>
      <c r="E563" s="37">
        <v>100</v>
      </c>
      <c r="F563" s="2"/>
    </row>
    <row r="564" spans="1:6" ht="78.75" x14ac:dyDescent="0.25">
      <c r="A564">
        <v>22</v>
      </c>
      <c r="B564" s="5" t="s">
        <v>138</v>
      </c>
      <c r="C564" s="2"/>
      <c r="D564" s="2"/>
      <c r="E564" s="2"/>
      <c r="F564" s="178" t="s">
        <v>258</v>
      </c>
    </row>
    <row r="565" spans="1:6" ht="15.75" x14ac:dyDescent="0.25">
      <c r="B565" s="9" t="s">
        <v>9</v>
      </c>
      <c r="C565" s="29">
        <v>5000</v>
      </c>
      <c r="D565" s="29">
        <v>5000</v>
      </c>
      <c r="E565" s="175">
        <v>100</v>
      </c>
      <c r="F565" s="223"/>
    </row>
    <row r="566" spans="1:6" ht="15.75" x14ac:dyDescent="0.25">
      <c r="B566" s="144" t="s">
        <v>3</v>
      </c>
      <c r="C566" s="14">
        <v>0</v>
      </c>
      <c r="D566" s="14">
        <v>0</v>
      </c>
      <c r="E566" s="14">
        <v>0</v>
      </c>
      <c r="F566" s="2"/>
    </row>
    <row r="567" spans="1:6" s="176" customFormat="1" ht="15.75" x14ac:dyDescent="0.25">
      <c r="B567" s="144" t="s">
        <v>16</v>
      </c>
      <c r="C567" s="145">
        <v>0</v>
      </c>
      <c r="D567" s="145">
        <v>0</v>
      </c>
      <c r="E567" s="145">
        <v>0</v>
      </c>
      <c r="F567" s="2"/>
    </row>
    <row r="568" spans="1:6" s="176" customFormat="1" ht="15.75" x14ac:dyDescent="0.25">
      <c r="B568" s="142" t="s">
        <v>5</v>
      </c>
      <c r="C568" s="145">
        <v>5000</v>
      </c>
      <c r="D568" s="145">
        <v>5000</v>
      </c>
      <c r="E568" s="145"/>
      <c r="F568" s="177"/>
    </row>
    <row r="569" spans="1:6" ht="66" x14ac:dyDescent="0.25">
      <c r="B569" s="216" t="s">
        <v>256</v>
      </c>
      <c r="C569" s="145"/>
      <c r="D569" s="145"/>
      <c r="E569" s="145"/>
      <c r="F569" s="207" t="s">
        <v>226</v>
      </c>
    </row>
    <row r="570" spans="1:6" ht="15.75" x14ac:dyDescent="0.25">
      <c r="B570" s="202" t="s">
        <v>157</v>
      </c>
      <c r="C570" s="15">
        <v>5000</v>
      </c>
      <c r="D570" s="15">
        <v>5000</v>
      </c>
      <c r="E570" s="146">
        <v>100</v>
      </c>
      <c r="F570" s="2"/>
    </row>
  </sheetData>
  <mergeCells count="94">
    <mergeCell ref="A503:A507"/>
    <mergeCell ref="A547:A551"/>
    <mergeCell ref="A533:A539"/>
    <mergeCell ref="A540:A546"/>
    <mergeCell ref="A530:A532"/>
    <mergeCell ref="A522:A527"/>
    <mergeCell ref="A380:A386"/>
    <mergeCell ref="A293:A299"/>
    <mergeCell ref="A300:A306"/>
    <mergeCell ref="A398:A404"/>
    <mergeCell ref="A342:A350"/>
    <mergeCell ref="A497:A502"/>
    <mergeCell ref="A508:A515"/>
    <mergeCell ref="A516:A519"/>
    <mergeCell ref="A6:A7"/>
    <mergeCell ref="A17:A25"/>
    <mergeCell ref="A307:A310"/>
    <mergeCell ref="A217:A223"/>
    <mergeCell ref="A224:A230"/>
    <mergeCell ref="A406:A416"/>
    <mergeCell ref="A359:A365"/>
    <mergeCell ref="A366:A372"/>
    <mergeCell ref="A418:A426"/>
    <mergeCell ref="A328:A334"/>
    <mergeCell ref="A335:A341"/>
    <mergeCell ref="A388:A396"/>
    <mergeCell ref="A373:A379"/>
    <mergeCell ref="B277:F277"/>
    <mergeCell ref="A267:A277"/>
    <mergeCell ref="B246:F246"/>
    <mergeCell ref="A231:A236"/>
    <mergeCell ref="A254:A260"/>
    <mergeCell ref="A246:A253"/>
    <mergeCell ref="A261:A266"/>
    <mergeCell ref="A159:A165"/>
    <mergeCell ref="A186:A192"/>
    <mergeCell ref="A145:A151"/>
    <mergeCell ref="C16:F16"/>
    <mergeCell ref="A62:A64"/>
    <mergeCell ref="B26:F26"/>
    <mergeCell ref="A27:A33"/>
    <mergeCell ref="A34:A40"/>
    <mergeCell ref="A41:A47"/>
    <mergeCell ref="A97:A106"/>
    <mergeCell ref="A48:A54"/>
    <mergeCell ref="A75:A81"/>
    <mergeCell ref="A107:A113"/>
    <mergeCell ref="A114:A120"/>
    <mergeCell ref="A121:A125"/>
    <mergeCell ref="A152:A158"/>
    <mergeCell ref="A210:A216"/>
    <mergeCell ref="B209:F209"/>
    <mergeCell ref="A194:A209"/>
    <mergeCell ref="B2:F2"/>
    <mergeCell ref="B3:F3"/>
    <mergeCell ref="C6:C7"/>
    <mergeCell ref="D6:D7"/>
    <mergeCell ref="E6:E7"/>
    <mergeCell ref="F6:F7"/>
    <mergeCell ref="B4:F4"/>
    <mergeCell ref="B6:B7"/>
    <mergeCell ref="A55:A61"/>
    <mergeCell ref="A173:A179"/>
    <mergeCell ref="B74:F74"/>
    <mergeCell ref="A65:A74"/>
    <mergeCell ref="C17:E17"/>
    <mergeCell ref="B351:F351"/>
    <mergeCell ref="A352:A358"/>
    <mergeCell ref="B397:F397"/>
    <mergeCell ref="C96:F96"/>
    <mergeCell ref="A82:A88"/>
    <mergeCell ref="A89:A95"/>
    <mergeCell ref="A166:A172"/>
    <mergeCell ref="A126:A132"/>
    <mergeCell ref="A133:A139"/>
    <mergeCell ref="A140:A144"/>
    <mergeCell ref="A311:A319"/>
    <mergeCell ref="A237:A245"/>
    <mergeCell ref="A278:A284"/>
    <mergeCell ref="A285:A292"/>
    <mergeCell ref="A321:A327"/>
    <mergeCell ref="B320:F320"/>
    <mergeCell ref="B427:F427"/>
    <mergeCell ref="A460:A465"/>
    <mergeCell ref="A466:A471"/>
    <mergeCell ref="A472:A477"/>
    <mergeCell ref="A478:A483"/>
    <mergeCell ref="A428:A430"/>
    <mergeCell ref="A453:A459"/>
    <mergeCell ref="A485:A490"/>
    <mergeCell ref="A436:A439"/>
    <mergeCell ref="A441:A447"/>
    <mergeCell ref="A432:A435"/>
    <mergeCell ref="A492:A495"/>
  </mergeCells>
  <pageMargins left="0.78740157480314965" right="0.39370078740157483" top="0.74803149606299213" bottom="0.74803149606299213" header="0.31496062992125984" footer="0.31496062992125984"/>
  <pageSetup paperSize="9" scale="75" fitToHeight="24"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5"/>
  <sheetViews>
    <sheetView workbookViewId="0">
      <selection activeCell="D17" sqref="D17"/>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68"/>
      <c r="C3" s="268"/>
      <c r="D3" s="268"/>
      <c r="E3" s="268"/>
      <c r="F3" s="268"/>
    </row>
    <row r="4" spans="1:6" ht="24" customHeight="1" x14ac:dyDescent="0.25"/>
    <row r="5" spans="1:6" s="114" customFormat="1" ht="39.75" customHeight="1" x14ac:dyDescent="0.25">
      <c r="A5" s="267"/>
      <c r="B5" s="267"/>
      <c r="C5" s="267"/>
      <c r="D5" s="267"/>
      <c r="E5" s="267"/>
      <c r="F5" s="267"/>
    </row>
  </sheetData>
  <mergeCells count="2">
    <mergeCell ref="A5:F5"/>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2024-05-07T08:58:50Z</dcterms:modified>
</cp:coreProperties>
</file>