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bookViews>
  <sheets>
    <sheet name="МП" sheetId="1" r:id="rId1"/>
    <sheet name="МАП" sheetId="2" r:id="rId2"/>
    <sheet name="Лист3" sheetId="3" r:id="rId3"/>
    <sheet name="Лист2" sheetId="4" r:id="rId4"/>
  </sheets>
  <calcPr calcId="152511"/>
</workbook>
</file>

<file path=xl/calcChain.xml><?xml version="1.0" encoding="utf-8"?>
<calcChain xmlns="http://schemas.openxmlformats.org/spreadsheetml/2006/main">
  <c r="E416" i="1" l="1"/>
  <c r="C418" i="1" l="1"/>
  <c r="D523" i="1" l="1"/>
  <c r="C523" i="1"/>
  <c r="E523" i="1" l="1"/>
  <c r="D418" i="1" l="1"/>
  <c r="E418" i="1" s="1"/>
  <c r="D272" i="1"/>
  <c r="C272" i="1"/>
  <c r="C28" i="1" l="1"/>
  <c r="D28" i="1"/>
  <c r="E29" i="1"/>
  <c r="E30" i="1"/>
  <c r="E31" i="1"/>
  <c r="E32" i="1"/>
  <c r="C35" i="1"/>
  <c r="D35" i="1"/>
  <c r="E38" i="1"/>
  <c r="C42" i="1"/>
  <c r="D42" i="1"/>
  <c r="E44" i="1"/>
  <c r="E45" i="1"/>
  <c r="C49" i="1"/>
  <c r="D49" i="1"/>
  <c r="E51" i="1"/>
  <c r="E52" i="1"/>
  <c r="C56" i="1"/>
  <c r="D56" i="1"/>
  <c r="E58" i="1"/>
  <c r="E59" i="1"/>
  <c r="C63" i="1"/>
  <c r="D63" i="1"/>
  <c r="E64" i="1"/>
  <c r="E28" i="1" l="1"/>
  <c r="E42" i="1"/>
  <c r="E35" i="1"/>
  <c r="E63" i="1"/>
  <c r="E56" i="1"/>
  <c r="E49" i="1"/>
  <c r="E15" i="1" l="1"/>
  <c r="C273" i="1"/>
  <c r="D274" i="1" l="1"/>
  <c r="D14" i="1" s="1"/>
  <c r="D273" i="1"/>
  <c r="E273" i="1" s="1"/>
  <c r="C274" i="1"/>
  <c r="E287" i="1"/>
  <c r="D316" i="1"/>
  <c r="C316" i="1"/>
  <c r="C14" i="1" l="1"/>
  <c r="E14" i="1" s="1"/>
  <c r="E274" i="1"/>
  <c r="D207" i="1"/>
  <c r="C207" i="1"/>
  <c r="D206" i="1"/>
  <c r="C206" i="1"/>
  <c r="D76" i="1" l="1"/>
  <c r="E482" i="1" l="1"/>
  <c r="E471" i="1"/>
  <c r="D423" i="1" l="1"/>
  <c r="C423" i="1"/>
  <c r="E425" i="1"/>
  <c r="E419" i="1"/>
  <c r="E396" i="1" l="1"/>
  <c r="D13" i="1" l="1"/>
  <c r="D163" i="1"/>
  <c r="C163" i="1"/>
  <c r="D156" i="1"/>
  <c r="C156" i="1"/>
  <c r="E143" i="1"/>
  <c r="E476" i="1" l="1"/>
  <c r="E454" i="1"/>
  <c r="D427" i="1"/>
  <c r="C427" i="1"/>
  <c r="E429" i="1"/>
  <c r="E392" i="1"/>
  <c r="E371" i="1" l="1"/>
  <c r="E357" i="1"/>
  <c r="E361" i="1"/>
  <c r="E350" i="1"/>
  <c r="E354" i="1"/>
  <c r="E334" i="1"/>
  <c r="E327" i="1"/>
  <c r="E331" i="1"/>
  <c r="D278" i="1" l="1"/>
  <c r="E207" i="1" l="1"/>
  <c r="E212" i="1" l="1"/>
  <c r="E215" i="1"/>
  <c r="E79" i="1" l="1"/>
  <c r="E80" i="1"/>
  <c r="D83" i="1"/>
  <c r="C83" i="1"/>
  <c r="E375" i="1" l="1"/>
  <c r="C12" i="1" l="1"/>
  <c r="E458" i="1"/>
  <c r="E428" i="1" l="1"/>
  <c r="E427" i="1"/>
  <c r="E424" i="1"/>
  <c r="E423" i="1"/>
  <c r="D395" i="1"/>
  <c r="C395" i="1"/>
  <c r="D346" i="1"/>
  <c r="D378" i="1"/>
  <c r="C378" i="1"/>
  <c r="E364" i="1"/>
  <c r="E368" i="1"/>
  <c r="E324" i="1"/>
  <c r="E320" i="1"/>
  <c r="D12" i="1" l="1"/>
  <c r="E12" i="1" s="1"/>
  <c r="E316" i="1"/>
  <c r="E346" i="1"/>
  <c r="E395" i="1"/>
  <c r="E378" i="1"/>
  <c r="E308" i="1"/>
  <c r="E245" i="1"/>
  <c r="E244" i="1"/>
  <c r="D262" i="1"/>
  <c r="E262" i="1" s="1"/>
  <c r="E259" i="1"/>
  <c r="E255" i="1"/>
  <c r="E307" i="1" l="1"/>
  <c r="E272" i="1"/>
  <c r="D300" i="1"/>
  <c r="C300" i="1"/>
  <c r="E304" i="1"/>
  <c r="E303" i="1"/>
  <c r="E293" i="1"/>
  <c r="E297" i="1"/>
  <c r="D285" i="1"/>
  <c r="C285" i="1"/>
  <c r="E290" i="1"/>
  <c r="E289" i="1"/>
  <c r="C278" i="1"/>
  <c r="E278" i="1" s="1"/>
  <c r="E282" i="1"/>
  <c r="E221" i="1"/>
  <c r="E217" i="1"/>
  <c r="E300" i="1" l="1"/>
  <c r="E285" i="1"/>
  <c r="E228" i="1"/>
  <c r="E226" i="1"/>
  <c r="E225" i="1"/>
  <c r="D224" i="1"/>
  <c r="C224" i="1"/>
  <c r="E214" i="1"/>
  <c r="E173" i="1"/>
  <c r="E172" i="1"/>
  <c r="D170" i="1"/>
  <c r="C170" i="1"/>
  <c r="E166" i="1"/>
  <c r="E163" i="1"/>
  <c r="E159" i="1"/>
  <c r="E156" i="1"/>
  <c r="E152" i="1"/>
  <c r="E151" i="1"/>
  <c r="E145" i="1"/>
  <c r="E136" i="1"/>
  <c r="E129" i="1"/>
  <c r="E128" i="1"/>
  <c r="E127" i="1"/>
  <c r="E119" i="1"/>
  <c r="E117" i="1"/>
  <c r="E116" i="1"/>
  <c r="E115" i="1"/>
  <c r="E110" i="1"/>
  <c r="E109" i="1"/>
  <c r="E72" i="1"/>
  <c r="E93" i="1"/>
  <c r="E90" i="1"/>
  <c r="E86" i="1"/>
  <c r="E83" i="1"/>
  <c r="C76" i="1"/>
  <c r="E24" i="1"/>
  <c r="C13" i="1" l="1"/>
  <c r="E13" i="1" s="1"/>
  <c r="E224" i="1"/>
  <c r="E210" i="1"/>
  <c r="E206" i="1"/>
  <c r="E170" i="1"/>
  <c r="E76" i="1"/>
  <c r="E112" i="1"/>
</calcChain>
</file>

<file path=xl/sharedStrings.xml><?xml version="1.0" encoding="utf-8"?>
<sst xmlns="http://schemas.openxmlformats.org/spreadsheetml/2006/main" count="776" uniqueCount="299">
  <si>
    <t>ИНФОРМАЦИЯ</t>
  </si>
  <si>
    <t>Примечание</t>
  </si>
  <si>
    <t>ВСЕГО по программам</t>
  </si>
  <si>
    <t>федеральный бюджет</t>
  </si>
  <si>
    <t>областной бюджет</t>
  </si>
  <si>
    <t>бюджет муниципального района</t>
  </si>
  <si>
    <t>бюджет Рославльского городского поселения</t>
  </si>
  <si>
    <t>внебюджетные источники</t>
  </si>
  <si>
    <t>тыс.руб.</t>
  </si>
  <si>
    <t>ВСЕГО по программе</t>
  </si>
  <si>
    <t>Комитет образования</t>
  </si>
  <si>
    <t>№  п/п</t>
  </si>
  <si>
    <t>внебюджетные источники (средства собственников жилых помещений)</t>
  </si>
  <si>
    <t xml:space="preserve">внебюджетные источники </t>
  </si>
  <si>
    <t xml:space="preserve">бюджеты сельских поселений </t>
  </si>
  <si>
    <t xml:space="preserve">областной бюджет </t>
  </si>
  <si>
    <t>внебюджетные источники (средства за счет аренды)</t>
  </si>
  <si>
    <t>внебюджетные источники (собственные средства сельхоз.предприятий)</t>
  </si>
  <si>
    <t>бюджеты сельских поселений</t>
  </si>
  <si>
    <t xml:space="preserve">   </t>
  </si>
  <si>
    <t>подпрограммы</t>
  </si>
  <si>
    <t>1)</t>
  </si>
  <si>
    <t>Развитие культурно-досуговой деятельности и сохранение объектов культурного наследия</t>
  </si>
  <si>
    <t>ВСЕГО по подпрограмме 1</t>
  </si>
  <si>
    <t>2)</t>
  </si>
  <si>
    <t>ВСЕГО по подпрограмме 2</t>
  </si>
  <si>
    <t>Библиотечное обслуживание населения</t>
  </si>
  <si>
    <t>Дополнительное образование детей в сфере художественно-эстетического развития</t>
  </si>
  <si>
    <t>ВСЕГО по подпрограмме 3</t>
  </si>
  <si>
    <t>3)</t>
  </si>
  <si>
    <t>Музейная деятельность</t>
  </si>
  <si>
    <t>ВСЕГО по подпрограмме 4</t>
  </si>
  <si>
    <t>4)</t>
  </si>
  <si>
    <t>Создание условий для обеспечения бухгалтерского учета в учреждениях культуры и спорта</t>
  </si>
  <si>
    <t>ВСЕГО по подпрограмме 5</t>
  </si>
  <si>
    <t>5)</t>
  </si>
  <si>
    <t>Обеспечивающая подпрограмма</t>
  </si>
  <si>
    <t>6)</t>
  </si>
  <si>
    <t xml:space="preserve">ВСЕГО по обеспечивающей подпрограмме </t>
  </si>
  <si>
    <t>Развитие системы дополнительного образования детей в сфере физической культуры и спорта на территории муниципального образования "Рославльский район" Смолеснкой области</t>
  </si>
  <si>
    <t>Развитие молодежной политики</t>
  </si>
  <si>
    <t>ВСЕГО по подпрограмме</t>
  </si>
  <si>
    <t>7)</t>
  </si>
  <si>
    <t>9)</t>
  </si>
  <si>
    <t>10)</t>
  </si>
  <si>
    <t>Поддержка детской одаренности и социальной успешности учащихся</t>
  </si>
  <si>
    <t>11)</t>
  </si>
  <si>
    <t>Бухгалтерский учет и отчетность</t>
  </si>
  <si>
    <t>8)</t>
  </si>
  <si>
    <t xml:space="preserve">Развитие физической культуры и массового спорта на территории муниципального образования "Рославльский район" Смоленской области" </t>
  </si>
  <si>
    <t>Переселение граждан из аварийного жилищного фонда на территории Рославльского городского поселения Рославльского района Смоленской области</t>
  </si>
  <si>
    <t>Обеспечение пожарной безопасности на территории муниципального образования Рославльское городское поселение Рославльского района Смоленской области годы</t>
  </si>
  <si>
    <t>Капитальный ремонт общего имущества в многоквартирных домах, расположенных на территории Рославльского городского поселения Рославльского района Смоленской области</t>
  </si>
  <si>
    <t>Содержание автомобильных дорог общего пользования, инженерных сооружений на них в рамках благоустройства Рославльского городского поселения Рославльского района Смоленской области</t>
  </si>
  <si>
    <t>Капитальный ремонт, ремонт автомобильных дорог общего пользования, тротуаров, дворовых территорий и проездов к ним в границах Рославльского городского поселения Рославльского района Смоленской области</t>
  </si>
  <si>
    <t>Средства муниципального Дорожного фонда (ГБ)</t>
  </si>
  <si>
    <t>Безопасность дорожного движения на территории Рославльского городского поселения Рославльского района Смоленской области</t>
  </si>
  <si>
    <t>Создание условий для предоставления транспортных услуг населению и организации транспортного обслуживания на территории муниципального образования «Рославльский район» Смоленской области</t>
  </si>
  <si>
    <t>Энергосбережение и повышение энергетической эффективности в жилищном фонде</t>
  </si>
  <si>
    <t>Энергопотребление и повышение энергетической эффективности в системах коммунальной инфраструктуры</t>
  </si>
  <si>
    <t>Содержание и текущий ремонт жилых помещений многоквартирных домов коридорного типа Рославльского городского поселения Рославльского района Смоленской области</t>
  </si>
  <si>
    <t>Оказание услуг населению по помывкам в банях на территории Рославльского городского поселения Рославльского района Смоленской области</t>
  </si>
  <si>
    <t>Оказание услуг населению по сбору и вывозу жидких бытовых отходов на территории Рославльского городского поселения Рославльского района Смоленской области</t>
  </si>
  <si>
    <t>Озеленение территории Рославльского городского поселения Рославльского района Смоленской области</t>
  </si>
  <si>
    <t>Организация по содержанию мест захоронения на территории муниципального образования Рославльское городское поселение Рославльского района Смоленской области</t>
  </si>
  <si>
    <t>Уличное освещение  на территории Рославльского городского поселения Рославльского района Смоленской области</t>
  </si>
  <si>
    <t>Охрана окружающей среды на территории Рославльского городского поселения Рославльского района Смоленской области</t>
  </si>
  <si>
    <t>Прочие мероприятия по благоустройству территории Рославльского городского поселения Рославльского района Смоленской области</t>
  </si>
  <si>
    <t>ВСЕГО по основному мероприятию</t>
  </si>
  <si>
    <t>Организация развития сельского  хозяйства муниципального  образования «Рославльский район» Смоленской области</t>
  </si>
  <si>
    <t>Основное мероприятие 1 "Обслуживание и содержание объектов муниципальной казны"</t>
  </si>
  <si>
    <t>Основное мероприятие 2 "Распоряжение объектами муниципальной собственности"</t>
  </si>
  <si>
    <t>ВСЕГО по основному мероприятию 1</t>
  </si>
  <si>
    <t>ВСЕГО  основному мероприятию 2</t>
  </si>
  <si>
    <t>Денежные средства направлены на финансовое обеспечение Администратора муниципальной программы</t>
  </si>
  <si>
    <t>основные мероприятия, подпрограммы</t>
  </si>
  <si>
    <t>Средства муниципального дорожного фонда, сформированного за счет средств Рославльского городского поселения</t>
  </si>
  <si>
    <t>Средства направлены на приобретение предметов музейного фонда (приобретено 400 предметов, что выше планового значения в 2 раза и выше уровня 2015 года на 200 предметов, такое высокое значение показателя было достигнуто за счет подарков жителей и спонсорской помощи), проведение выставок (проведено 34 выставки, что на 8 ед. или 29% меньше, чем было запланировано, по сравнению с 2015 годом- на 17 мероприятий проведено меньше). Доля населения, посетившая Рославльский историко-художественный музей составила 17% от общего числа населения района, что на 5% меньше, чем в 2015 году; количество экспонируемых и выставленных предметов музейного фонда в отчетном году составили 2200 ед. Оценка эффективности реализации подпрограммы составила 0,45, что соответсвует неулетворительной эффективности. Основным фактором, повлиявшем на низкую оценку послужила низкая степень реализации мероприятий (не менее чем на 95% выполнено 2 из 4 мероприятия).</t>
  </si>
  <si>
    <t xml:space="preserve">Денежные средства направлены на обеспечение бухгалтерского и налогового учета и отчетности, на олату труда младшего обслуживающего персонала. Оценка эффективности реализации подпрограммы составила 1,02, что соответсвует высокой эффективности. Ответственным исполнителем подпрограммы представлены следующие значения целевых показателей: объем финансовых средств, подлежащих учету по сравнению с предыдущим годом - 23,6%, что выше планового значения на 22,9%, количество предоставляемой отчетной документации 155 ед. - % выполнения  - 100%, уровень оснащенности компьютерной техникой и программным обеспечением, соответствующим современным требованиям бух.учета -95% - процент выполнения - 100%. </t>
  </si>
  <si>
    <t>Денежные средства направлены на финансовое обеспечение администратора муниципальной программы. В отчетном году было заключено 5 соглашений с организациями различного уровня по вопросам реализации полномочий в сфере культуры, проведено 4 заседания коллегии Комитета по физической культуре, спорту и молодежной политике, доля мероприятий сферы культуры, проведенных во взаимодействии с правоохранительными органами составила 100%, что соответствует плану. Все плановые показатели выполнены на 100%.</t>
  </si>
  <si>
    <t xml:space="preserve">В рамках данной подпрограммы были проведены такие мероприятия как, литературно-художественный конкурс "Душа по капле собирает свет", участие в областном конкурсе-соревновании  соревнования школьников "Безопасное колесо", научно-практическая конференция "Ключи от тайн Клио" и ряд других мероприятий. В результате реализации данной подпрограммы 34% детей от общей численности обучающихся в общеобразовательных учреждениях включены в систему выявления, развития и адресной поддержки одаренных детей. Оценка эффективности реализации подпрограммы составила 1,5 что соответсвует высокой эффективности. </t>
  </si>
  <si>
    <t xml:space="preserve">Денежные средства данной подпрограммы израсходованы на финансовое обеспечение МКУ ЦБО. Администратором определены следующие показатели подпрограммы: своевременная подготовка и сдача бухгалтерской отчетности и наличие плана финансово-хозяйственной деятельности муниципальных образовательных учреждений. Данные показатели выполнены. Оценка эффективности реализации подпрограммы составила 1,01, что соответсвует высокой степени эффективности. </t>
  </si>
  <si>
    <t xml:space="preserve"> Денежные средства израсходованы на финансовое обеспечение Администратора муниципальной программы.</t>
  </si>
  <si>
    <t>Средства направлены на подготовку проведения и подведения итогов Всероссийской сельскохозяйственной переписи. В результате данного мероприятия полностью выполнено формирование официальной статистической информации об основных показателях произвоства сельскохозяйственной продукции и отраслевой структуре сельского хозяйства. По итогам использования федеральных средств на данное ьмероприятие сложилась экономия в размере 116,1 тыс. руб. Оценка эффективности реализации подпрограммы составила 1,09 что соответсвует высокой эффективности.</t>
  </si>
  <si>
    <t>Денежные средства были направлены на проведение массовых физкультурных мероприятий  среди различных слоев населения, а также на обеспечение деятельности  учреждений спортивной направленности (МАУ ФОК "Снегирь" и МБУ ФОК "Молодежный" ), на внедрение в МО Всероссийского физкультурно-спортивного комплекса "ГТО". Степень эффективности реализации подпрограммы составила 0,49, что свидетельствует о неудовлетворительной эффективности. Основной причиной низкой степени реализации послужило не выполнение более чем на 95 % целевых показателей по подпрограмме 1 (выполнено 1 из 2 показателей). Выполнение показателя "Доля граждан района систематически занимающихся физкультурой и спортом"  сложилось на уровне 21,5%, что составляет 93,5 % от запланированного значения (принимается к расчету показатель при условии если его значение более 95%). Второй показатель выполнен на 96,6 % (доля обучающихся и систематически занимающихся физкультурой и спротом от общего числа обучающейся молодежи в ФОК.)</t>
  </si>
  <si>
    <t>Денежные средства направлены на такие мероприятия, как снос аварийных деревьев, содержание парков, скверов, пешеходных дорожек,  посадка и уход за цветами, покос травы. Подпрограмма исполнена на 100%. Все целевые показатели выполены на 100 %. Эффективность подпрограммы сложилась на уровне 1, что свидетельствует о ее высокой степени эффективности.</t>
  </si>
  <si>
    <t>Расходы по подпрограмме составили 1,52 млн. руб. Денежные средства в полном объеме были направлены на предоставление субсидии на возмещение затрат в связи с выполнением работ по содержанию мест захоронений МУП «Ритуал-сервис». Эффективность реализации подпрограммы сложилась на уровне 1, что свидетельствует о ее высокой степени эффективности.</t>
  </si>
  <si>
    <t xml:space="preserve">В качестве целевых показателей по подпрограмме определены строительство, ремонт, демонтаж контейнерных площадок для сбора мусора - план 2 шт., уборка несанкционированных мусорных свалок 800 кв.м.. Из-за недофинансирования на 87,5% данной подпрограммы вышеуказанные показатели не выполнены. В связи с чем подпрограммы не эффективна, степень эффективности равна 0. Однако, все выделенные денежные средства (50 тыс. руб.) были освоены в полном объеме, денежные средства направлены на приобретение хозяйственного инвентаря для проведения общероссийских субботников 16 и 23 апреля 2016 года.   </t>
  </si>
  <si>
    <t>Денежные средства направлены на транспортировку газа к вечному огню - 145,4 тыс.руб., подготовку пляжной зоны отдыха к пляжному сезону, содержание пляжа в летний период – 59 тыс. руб., работы по ремонту надписи и установке цифры «9» на ул. Карла Маркса – 14,205 тыс. руб., ремонт ограждения моста через реку Становка по ул. Святого Князя Ростислава – 24,195 тыс. руб. Все целевые показатели основного мероприятия выполнены. Эффективность реализации основного мероприятия составила 1,64, что свидетельствует о ее высокой степени эффективности.</t>
  </si>
  <si>
    <t xml:space="preserve">В рамках подпрограммы за счет внебюджетных источников проведена реконструкция и капитальный ремонт тепловых сетей в 15, 16, 17, 34 микрорайоне. В отчетном году продолжена реконструкция водоводов от жилого дома № 3 в 34 мкр. до водозабора «Дубинин луг». По данному объекту освоено 15,2 млн. руб., в том числе за счет средств областного бюджета -14400,00 тыс. руб., за счет бюджета Рославльского городского поселения – 801,43 тыс. руб. По подпрограмме установлено 2 целевых показателя: реконструкция и капитальный ремонт тепловых сетей в 15, 16, 17, 34 микрорайоне 9п.м.) -1200 п.м. и реконструкция водоводов от жилого дома № 3 в 34 мкр. до водозабора «Дубинин луг» - 2700 п.м.. Оба показателя выполнены на 100%. Степень эффективности подпрограммы составила 1,01, что свидетельствует о ее высокой степени эффективности. </t>
  </si>
  <si>
    <t xml:space="preserve">В краткосрочный план реализации Региональной программы капитального ремонта общего имущества в многоквартирных домах, расположенных на территории МО Рославльское городское поселение Рославльского района на 2015-2016 годы включено 16 домов по следующим адресам:162-й квартал, д.6; 163-й квартал, д.1; 163-й квартал, д. 4; 163-й квартал, д.5;15-й мкр., д.2/2, д.21, д.7, д.31; 17 мкр., д.2/1, д.2/2; 34 мкр., д.13; ул. Пушкина, д.16, д.16а; ул. Товарная, д.6, д.10; пер.3-й К. Маркса, д.1а. В 2016 году выполнены ремонтные работы во всех вышеперечисленных  жилых домах. Работы выполнены в объеме 85,66 млн. руб. за счет средств собственников, собранных на счете Фонда капитального ремонта.По данной подпрограмме в 2016 году за счет средств бюджета Рославльского городского поселения внесен взнос на капитальный ремонт жилых помещений, находящихся в собственности Рославльского городского поселения в сумме 1,95 млн. руб., что на 0,04 млн. руб. меньше планируемого. Экономия сложилась за счет приватизации муниципальной собственности.  Степень эффективности подпрограммы составила 1,02, что свидетельствует о ее высокой эффективности.
 </t>
  </si>
  <si>
    <t>На реализацию мероприятий по переселению граждан из аварийного жилищного фонда планировалось направить 21086,37 тыс. руб. за счет всех источников финансирования. Однако за 2016 год на мероприятия по переселению фактически было направлено 13993,48 тыс. руб. за счет всех источников финансирования (в том числе: за счет средств Фонда содействия реформированию жилищно-коммунального хозяйства по переселению граждан из аварийного жилищного фонда- 6492,05 тыс. руб., за счет средств Областного бюджета – 5049,58 тыс. руб., за счет средств бюджета Рославльского городского поселения – 2066,47 тыс. руб., уточнение программы 2015 года – 385,39  тыс. руб.), т.к. в результате проведенной независимой экспертизы дома по адресам ул. Пролетарская, д. 113 (1 квартира), ул. Горького, д.23 (4 квартиры) признаны пригодными для проживания. В результате выполнения мероприятий данной подпрограммы за 2016 год переселено было 18 человек в 12 квартир. В качестве целевых показателей подпрограммы определены 2 показателя: 1)расселение дома по адресу г. Рославль ул. Пограничная д.1б; 2) расселение дома по адресу г. Рославль ул. Смоленская д.8. Оба показателя выполнены в полном объеме. Подпрограмма имеет высокую эффективность, степень эффективности сотавила 1.</t>
  </si>
  <si>
    <t>На противопожарные мероприятия в отчетном году направлено 24,95 тыс. руб. За счет выделенных средств были проведены  по улице 5-й пер. Пролетарский  следующие работы: проложены водопроводные сети, установлены пожарные гидранты, установлена водозаборная колонка. В качестве целевых показателей определены: 1) Техническое обслуживание пожарной сигнализации и системы оповещения в домах коридорного типа; 2) проложены водопроводные сети, установлены пожарные гидранты, установлена водозаборная колонка. Все показатели выполнены в полном объеме. Степень эффективности подпрограммы составила 1, что свидетельствуе о ее выской эффективности.</t>
  </si>
  <si>
    <t>По подпрограмме освоено 3,4 млн. руб.: предоставлены субсидии МУП «Жилищник» на возмещение недополученных доходов, в связи с оказанием населению, проживающему в домах коридорного типа, жилищных услуг, а также в связи с выполнением судебных решений произведены выплаты по обязательствам муниципального образования. Целевых показателей по данной подпрограмме определено 3, из которых выполнено 2 (не выполнен показатель по ремонту муниципального имущества 34,6 кв. м. по причине неготовности документов для передачи муниципального имущества (общежитие сельскохозяйственного техникума) в Рославльское городское поселение, по этой же причине не осуществлялось и финансирование данного мероприятия). Степень эффективности подпрограммы составила 0,52, что свидетельствует о ее неудовлетворительной эффективности. Такая низкая эффективность сложилась по причине невыполнения 1 из 3 показателей и недофинансирования на 15%, исходя из чего, эффективность использования средств составила всего 0,79.</t>
  </si>
  <si>
    <t xml:space="preserve">Предоставлены субсидии МУП «ККУ» в сумме 9,0 млн. руб. на возмещение недополученных доходов в связи с оказанием населению услуг бань в результате регулирования тарифов органами местного самоуправления. Услугами бань в отчетном году воспользовалась 59,1 тыс. чел., что на 7,0 тыс. чел меньше, чем было запланировано.В связи с невыполнением единственного показателя эффективность использования средств сложилась на нулевом уровне. Исходя из этого, эффективность подпрограммы сложилась на нулевом уровне и эффективность ее неудовлетворительная. </t>
  </si>
  <si>
    <t>Предоставлены субсидии ООО «Жилищник 1» и ООО «Жилищник 3» на возмещение недополученных доходов в связи с оказанием населению жилищных услуг (сбор и вывоз ЖБО) в сумме 600,0 тыс. руб.. Целевым показателем является количество кубических метров собранных и вывезенных ЖБО - выполнен на 98%. Эффективность реализации подпрограммы сложилась на уровне 0,98, что свидетельствует о ее высокой эффективности.</t>
  </si>
  <si>
    <t xml:space="preserve">В рамках подпрограммы устанавливались дорожные знаки, проведен ремонт светофорного объекта на перекрестке улиц Карла Маркса, Братская, 4-й пер. Карла Маркса, установлены искусственные неровности с необходимыми дорожными знаками на ул. Пионерская и ул. Первомайская (школа №5),восстановлено 2 пешеходных ограждения на улицах Советская, Пролетарская. По данной подпрограмме установлено 7 целевых показателей, из них выполнено 5. По причине выполнения только 71% показателей степень эффективности подпрограммы сложилась на уровне  0,68, что свидетельствует о ее неудовлетворительной эффективности. </t>
  </si>
  <si>
    <t xml:space="preserve">В рамках подпрограммы муниципальному предприятию МУП «Пригородное ПАТП №2»,  осуществляющему транспортное обслуживание населения, в границах Рославльского городского поселения предоставляются субсидии на возмещение затрат, не компенсированных доходами, в связи с регулированием тарифов органами местного самоуправления. По данной подпрограмме установлено 2 целевых показателей, они выполнены в полном объеме. Степень эффективности подпрограммы сложилась на уровне  1,1, что свидетельствует о ее высокой эффективности. </t>
  </si>
  <si>
    <r>
      <t>Денежные средства в рамках данной подпрограммы направлены на выполнение работ по восстановлению уличного освещения в 17 мкр. около жилого дома №8; в 16 мкр. около жилых домов №21 корпус 2, №6,8,9 в объеме 164,3 тыс. руб., на оплату за потребленную электроэнергию,</t>
    </r>
    <r>
      <rPr>
        <b/>
        <sz val="10"/>
        <color theme="1"/>
        <rFont val="Times New Roman"/>
        <family val="1"/>
        <charset val="204"/>
      </rPr>
      <t xml:space="preserve"> </t>
    </r>
    <r>
      <rPr>
        <sz val="10"/>
        <color theme="1"/>
        <rFont val="Times New Roman"/>
        <family val="1"/>
        <charset val="204"/>
      </rPr>
      <t xml:space="preserve">на ремонт и техническое обслуживание уличного освещения. В результате проведения энергосберегающих мероприятий (установка приборов учета, замена светильников на энергосберегающие, регулировки освещенности в зависимости от продолжительности светового дня) уменьшился расход потребленных энергоресурсов. В следствии экономии электроэнергии на 01.01.2017 расходы по данному мероприятию снизились на 2 637,44 тыс.  руб. Эффективность подпрограммы сложилась на уровне 1,19, что свидетельствует о ее высокой степени эффективности.           </t>
    </r>
  </si>
  <si>
    <t>По данной подпрограмме фактическое освоено 94,5% от планируемого объема финансирования. Произошло сокращение бюджетных ассигнований на содержание МБУК "Рославльская ЦКС" и МБУК "КЦ Юбилейный" за счет средств бюджета муниципального района,отклонение составило 3,8%, а также  было уменьшено финансирование на проведение досуговых и культурно-массовых мероприятий за счет средств бюджета Рославльского городского поселения, отклонение составило 3,5%. Исполнителем подпрограммы представлено семь показателей для проведения оценки эффективности, из которых выполнены 4 показателя (количество участников в клубных формированиях - % выполнения -101%, количество участников культурно-досуговых мероприятий-% выполнения -100%, количество культурно-досуговых мероприятий - % выполнения - 100%, количество объектов, увековечивающих память погибших при защите Отечества, расположенных на территории МО "Рославльский район"- % выполнения - 100%), не выполнены 3 показателя (количество клубных формирований - % выполнения 95,1%, по причине, количество объектов, увековечивающих память погибших при защите Отечества, находящихся в муниципальной собственности - % выполнения - 83,3% по причине, количество объектов, увековечивающих память погибших при защите Отечества, находящихся в удовлетворительном состоянии - % выполнения - 77,7% по причине). Оценка эффективности реализации подпрограммы составила 0,7, что соответсвует удовлетворительной эффективности</t>
  </si>
  <si>
    <t>Средства направлены на организацию работы МЦБС, услуги связи, на содержание имущества, транспортные услуги, на подписку на периодические издания, комплектование библиотечных фондов и ряд др. мероприятий. Оценка эффективности реализации подпрограммы составила 0,76, что соответсвует удовлетворительной эффективности. В 2016 году были освоены в полном объеме денежные средства, направленные на внедрение новых информационных технологий в организацию библиотечного обслуживания, обеспечение доступа к сети Интернет. Количество жителей, воспользовавшихся услугами муниципальных библиотек составило 46,42 тыс.чел. (что выше планового значения показателя на 0,9%),возросло на 0,2% количество посещений муниципальных библиотек по сравнению с планируемым значением, что составило 430,86 тыс. посещений в год, доля библиотечных фондов, включенных в электронный каталог составила 6,7% (что на 0,2 п.п. выше на планируемого уровня), количество библиотек, подключенных к сети Интернет- 14 (в 2015 году-13, за 2016  года показатель не выполнен на 6,7%).Кроме того, следует отметить, что поступления библиотечных фондов меньше, чем запланировано (Отклонения составили 9,2% от планового значения), массовые мероприятия библиотеками проведены согласно плановым значениям и составили 4091, что на 7,38% больше запланированного.</t>
  </si>
  <si>
    <r>
      <t xml:space="preserve">Данная подпрограмма направлена на реализацию дополнительных предпрофессиональных образовательных программ в сфере художественно-эстетичсекого развития детей. Мероприятия реализованы МБОУ ДОД "Рославльская ДМШ им. М.И. Глинки" и МБУ ДО "Рославльская ДХШ". По данной подпрограмме также сокращены бюджетные ассигнования. Отклонения от плана составили 3,2%. Оценка эффективности реализации подпрограммы составила 1, что соответсвует высокой эффективности. Количество выпускников детских школ искусств, поступивших в образовательные  учреждения среднепрофессионального и высшего образования в сфере культуры и искусства от общего числа выпускников 2016 года составило 10 чел., что выше уровня планового значения на 0,25%); доля учащихся детских школ искусств-победителей и призеров конкурсов, выставок, фестивалей от общего числа учащихся детских школ искусств составила </t>
    </r>
    <r>
      <rPr>
        <sz val="9"/>
        <rFont val="Times New Roman"/>
        <family val="1"/>
        <charset val="204"/>
      </rPr>
      <t>71%</t>
    </r>
    <r>
      <rPr>
        <sz val="9"/>
        <color theme="1"/>
        <rFont val="Times New Roman"/>
        <family val="1"/>
        <charset val="204"/>
      </rPr>
      <t xml:space="preserve">; за отчетный период больше на 48 ед. проведено, чем запланировано мероприятий в детских школах искусств; контингент учащихся составил 465 чел. </t>
    </r>
  </si>
  <si>
    <t xml:space="preserve">По данной подпрограмме произошло сокращение финансирования относительно значений 2015 года (на 786,2 тыс. руб.). Не выполнен один из трех целевых показателей   количество штатных тренеров-преподователей, работающих в системе дополнительного образования - процент выполнения - 87 % (при плане 30 чел., факт составил 26 чел.). Это послужило основной причиной низкой степени эффективности реализации подпрограммы - 0,62, что означает ее неудовлетворительную эффективность. </t>
  </si>
  <si>
    <t xml:space="preserve">В рамках этой подпрограммы проводилась работа по поддержке и сопровождению талантливой молодежи, проводились мероприятия, направленные на пропаганду здорового образа жизни, допризывную подготовку молодежи и ряд других мероприятий. Всего было проведено 25 мероприятий для молодежи, было выпущено 1350 экземпляров рекламной продукции социальной направленности - не выполнен на 45,5% (показатель не выполнен по причине отсутсвия необходимости в изготовлении информационных материалов), было организовано участие молодежи в 30 областных, всероссийских мероприятиях, доля молодежи (17-35 лет), принявшей участие в мероприятиях, проведенных для данной категории в МО составила 68% и достигла планового показателя. Степень эффективности реализации подпрограммы составила 1,44, что свидетельствует о ее высокой эффективности.  </t>
  </si>
  <si>
    <t xml:space="preserve">По данной подпрограмме финансирование не предусмотрено. В качестве целевых показателей  представлено 6 показателей, из которых не выполнен только один - доля объемов тепловой энергии, расчеты за которую осуществляляются с использованием приборов учета в общем объеме тепловой энергии, потребляемых в бюджетных учреждениях  на территории МО "Рославльский район" - выполнение составило 57,8%. Финансирование данной подпрограммы не предусмотрено. Эффективность данной подпрограммы удовлетворительная, степень эффективности реализации подпрограммы составила 0,77. </t>
  </si>
  <si>
    <t>В рамках данной подпрограммы приобретались приборы учета по договору соц.найма. Выполнение подпрограммы не в полном объеме обусловлено тем, что установка приборов учета на энергоресурсы в квартирах выполнялась на основании обращений жильцов (установлено 6 приборов учета электроэнергии). По данной подпрограмме представлено 7 целевых показателей, 4 из которых выполнены. Не выполнены доля объемов тепловой энергии, расчеты за которую осуществляются с использованием приборов учета в общем объеме тепловой энергии, потребляемых в жилищном фонде на территории МО - выполнен на 47%,  доля объемой воды, расчеты за которую осуществляются с использованием приборов учета в общем объеме воды, потребляемой в жилищном фонде на территории МО - выполнен на 27%, экономия по воде- выполнен на 93%. Данные показатели не выполнены по причине не достаточной активности населения по уставновке  вышеуказанных счетчиков и отсутствия рычагов воздействия у ЖКХ, а также высокой степени изношенности коммунальных сетей, которая не позволяет экономно использовать ресурсы. Эффективность реализации подпрограммы составила 0,47, что свидетельствует о ее неудовлетворительной эффективности.</t>
  </si>
  <si>
    <t xml:space="preserve">За счет средств, поступивших от сдачи в аренду тепловых сетей, были утеплены здания муниципальных котельных, заменены насосные агрегаты с пониженной мощностью электродвигателя, частично заменено оборудование котельных, проведена реконструкция сетей централизованного теплоснабжения жилищного фонда МО.  По данной подпрограмме определены 4 целевых показателя, из которых не выполнено 3 : экономия по тепловой энергии - невыполнение на 79% и экономия по природному газу  - невыполнение на 79%, экономия по воде- невыполнение на 7%. Это послужило основной причиной неудовлетворительной эффективности подпрограммы - степень эффективности составила 0,15. Данные показатели не выполнены по причине высокого уровня морального и физического износа (70 % составляют ветхие сети) оборудования и объектов тепло-и газовых сетей на предприятиях МО и отсутствия приборов учета ,в связи с чем осуществляются большие потери и не рациональное расходование теплоэнергии и газа. </t>
  </si>
  <si>
    <r>
      <t xml:space="preserve">В данной подпрограмме выделены два основных мероприятия: летнее содержание дорог и зимнее содержание дорог. В рамках основных мероприятий были выполнены следующие виды работ: очистка дорожного покрытия от грязи, </t>
    </r>
    <r>
      <rPr>
        <i/>
        <sz val="10"/>
        <color theme="1"/>
        <rFont val="Cambria"/>
        <family val="1"/>
        <charset val="204"/>
        <scheme val="major"/>
      </rPr>
      <t xml:space="preserve"> </t>
    </r>
    <r>
      <rPr>
        <sz val="10"/>
        <color theme="1"/>
        <rFont val="Cambria"/>
        <family val="1"/>
        <charset val="204"/>
        <scheme val="major"/>
      </rPr>
      <t>снега, ямочный ремонт дорожного покрытия, восстановление  профиля гравийных, щебеночных дорог, уборка различных предметов и мусора с элементов автомобильных дорог и другие работы. Подпрограмма реализована в полном объеме. В качестве ц</t>
    </r>
    <r>
      <rPr>
        <sz val="10"/>
        <rFont val="Cambria"/>
        <family val="1"/>
        <charset val="204"/>
        <scheme val="major"/>
      </rPr>
      <t xml:space="preserve">елевых показателей взято 14 показателей. Из них выполнено 9, что составляет 64%.   Степень эффективности реализации подпрограммы составила 0,53, что свидетельствует о ее неудовлетворительной эффективности.  </t>
    </r>
  </si>
  <si>
    <t xml:space="preserve">В рамках данной подпрограммы проведены работы на следующих участках дорог: ремонт асфальтобетонного покрытия дороги по ул. Островского (участок от ул. Энгельса до 1-го Пролетарского пер.), по 1-му Пролетарскому переулку (участок от ул. Пролетарской до детского сада «Радуга»), по ул. Мичурина (участок автомобильной дороги общего пользования местного значения к «Физкультурно-оздоровительному комплексу» ул. Мичурина д.202), ул. Западная, ул. Пушкина, по 8-му Пролетарскому переулку (от 6-го Пролетарского переулка до 7-го Комсомольского переулка), по ул. Святого Князя Ростислава (участок по ул. Мичурина до ул. Большая Смоленская), по ул. Кирова (участок с пересечением ул. Пролетарская) по ул. Димитрова (от переулка Димитрова), по ул. Рабочий Городок (от ул. Димитрова до 2-го пер. Рабочего Городка), съезд на 2-й пер. Рабочего Городка. Восстановлены остановочные, посадочные площадки и автопавильоны на автобусных остановках. Также произведена оплата в сумме 5,98 млн. руб. (за счет средств бюджета Рославльского городского поселения -4,41 млн. руб.  и за счет средств муниципального дорожного фонда- 1,57 млн. руб.) за работы, выполненные в 2015 году. По данной подпрограмме установлено 14 целевых показателей, из них выполнено 9. По причине выполнения только 64% показателей степень эффективности подпрограммы сложилась на уровне  0,43, что свидетельствует о ее неудовлетворительной эффективности. </t>
  </si>
  <si>
    <t>Денежные средства направлены на обеспечение сохранности и обслуживания казны;содержание объектов системы газоснабжения, которые находятся в муниципальной казне; на уплату налогов.Снижение объемов финансирования данного мероприятия произошло по причине уеньшения охраняемых и обслуживаемых объектов муниципальной собственности в связи с продажей объектов муниципальной собственности. Степень эффективности реализации данной подпрограммы составила 1,02, что соответствует высокой эффективности.</t>
  </si>
  <si>
    <t>Денежные средства направлены на проведение оценки рыночной стоимости объектов муниципальной собственности; на изготовление кадастровых паспортов объектов муниципальной собственности, межевание земельных участков; на обеспечение проведения торгов для осуществления сделок, предметом которых являются объекты муниципальной собственности. По данному мероприятию опркеделены 4 целевых показателя, из которых выполнен один - количество публикаций в газете о проведении аукционов, конкурсов для осуществления сделок с объектами муниципальной собственности. Остальные не выполнены:1) количество отчетов об оценке рыночной стоимости, кадастровых паспартов, межевание земельных участков - план 150, факт - 17 (невыполнен по причине недостаточного финансирования и заявительного характера отчетов); количество объектов системы газоснабжения и теплоснабжения, находящихся в муниципальной собственности - план 50, факт - 5 (невыполнен по причине недофинансирования); количество объектов, с которых уплачиваются налоги - план - 42 , факт - 38.  Так как выполнено только 25% целевых показателей и финансирование осуществлялось на 48%, степень эффективности реализации данного мероприятия сотавила всего 0,28, что свидетельствует о неудовлетворительной эффективности.</t>
  </si>
  <si>
    <t xml:space="preserve">Наименование программы </t>
  </si>
  <si>
    <t xml:space="preserve">федеральный бюджет </t>
  </si>
  <si>
    <t>о</t>
  </si>
  <si>
    <t>Программа не финансировалась. Мероприятия  (не предусматривающие финансирования)выполнены.</t>
  </si>
  <si>
    <t>Муниципальная программа "Обеспечение сохранности документов Архивного фонда РФ в муниципальном образовании "Духовщинский район" Смоленской области</t>
  </si>
  <si>
    <t>Муниципальная программа "Обеспечение жильем молодых семей"</t>
  </si>
  <si>
    <t>Комплекс процессных мероприятий "Совершенствование системы устройства детей-сирот и детей , оставшихся без попечения родителей, на воспитание в семьи и сопровождение выпускников интернатных организаций"</t>
  </si>
  <si>
    <t>Комплекс процессных мероприятий "Проведение мероприятий по отдыху и оздоровлению детей"</t>
  </si>
  <si>
    <t>Комплекс процессных мероприятий "Педагогические кадры"</t>
  </si>
  <si>
    <t>Комплекс процессных мероприятий "Обеспечение организационных условий для реализации муниципальной программы</t>
  </si>
  <si>
    <t>Комплекс процессных мероприятий "Повышение эффективности управления муниципальным имуществом"</t>
  </si>
  <si>
    <t>Комплекс процессных мероприятий "Предоставление социальных доплат замещавшим муниципальные должности за выслугу лет к пенсии"</t>
  </si>
  <si>
    <t>ВСЕГО по процессным мероприятиям</t>
  </si>
  <si>
    <t>Комплекс процессных мероприятий  " Ежегодная денежная выплата лицам, удостоянным звания "Почетный гражданин Духовщинского района Смоленской области</t>
  </si>
  <si>
    <t>Фактически освоено по комплексу процессных мероприятий 100% от запланированного объема финансирования.Оценка эффективности реализации комплекса процессных мероприятий составила 1,0, что соответсвует высокой эффективности.</t>
  </si>
  <si>
    <t>Комплекс процессных мероприятий "Развитие дошкольного образования"</t>
  </si>
  <si>
    <t>Комплекс процессных мероприятий "Развитие общего образования"</t>
  </si>
  <si>
    <t xml:space="preserve">ВСЕГО </t>
  </si>
  <si>
    <t>Комплекс процессных мероприятий "Развитие дополнительного образования детей"</t>
  </si>
  <si>
    <t>Комплекс процессных мероприятий "Организация питания обучающихся"</t>
  </si>
  <si>
    <t>Комплекс процессных мероприятий "Дети и семья"</t>
  </si>
  <si>
    <t>Комплекс процессных мероприятий "Содействие временного трудоустройства несовершеннолетних граждан от 14 до 18 лет"</t>
  </si>
  <si>
    <t>Комплекс процессных мероприятий "Аналитическое, нормативно-методическое обеспечение образовательного процесса"</t>
  </si>
  <si>
    <t>Комплекс процессных мероприятий "Финансовое обеспечение развития системы образования"</t>
  </si>
  <si>
    <t>Фактически освоено по комплексу програмных мероприятий 100% от запланированного объема финансирования.Оценка эффективности реализации  составила 1,0, что соответсвует высокой эффективности.</t>
  </si>
  <si>
    <t>ВСЕГО</t>
  </si>
  <si>
    <t>Фактически освоено по комплексу процессных мероприятий 100% от запланированного объема финансирования.Оценка эффективности реализации  составила 1,0, что соответсвует высокой эффективности.</t>
  </si>
  <si>
    <t>Ведомственный проект "Развитие театрально-концертного и культурно-досугового обслуживания населения"</t>
  </si>
  <si>
    <t xml:space="preserve">Комплекс процессных мероприятий "Организация культурно – досугового обслуживания населения" </t>
  </si>
  <si>
    <t xml:space="preserve">Комплекс процессных мероприятий  "Организация музейного обслуживания" </t>
  </si>
  <si>
    <t xml:space="preserve">Комплекс процессных мероприятий "Организация библиотечного обслуживания населения" </t>
  </si>
  <si>
    <t xml:space="preserve">Комплекс процессных мероприятий "Организация кинообслуживания населения тематическими кинопрограммами" </t>
  </si>
  <si>
    <t xml:space="preserve">Комплекс процессных мероприятий "Организация предоставления дополнительного образования в сфере культуры и  искусства" </t>
  </si>
  <si>
    <t xml:space="preserve">Комплекс процессных мероприятий "Развитие физической культуры и спорта" </t>
  </si>
  <si>
    <t>Комплекс процессных мероприятий "Развитие информационного общества и формирование электронного правительства в муниципальном образовании "Духовщинский район" Смоленской области"</t>
  </si>
  <si>
    <t>Фактически освоено по комплексу процессных мероприятий 100% от запланированного объема финансирования.Оценка эффективности реализации составила 1,0, что соответсвует высокой эффективности.</t>
  </si>
  <si>
    <t xml:space="preserve"> Комплекс процессных мероприятий "Педагогические кадры".</t>
  </si>
  <si>
    <t>Фактически освоено покомплексу процессных мероприятий 100% от запланированного объема финансирования.Оценка эффективности реализации  составила 1,0, что соответсвует высокой эффективности.</t>
  </si>
  <si>
    <t xml:space="preserve">Комплекс процессных мероприятий "Аналитическое, нормативно- методическое обеспечение в сфере культуры" </t>
  </si>
  <si>
    <t xml:space="preserve">Комплекс процессных мероприятий "Финансовое обеспечение развития сферы культуры и спорта" </t>
  </si>
  <si>
    <t>Исполнение программы составляет 100%. В целом реализация муниципальной программы носит положительный характер.Оценка эффективности реализации  программы составила 1,0, что соответсвует высокой эффективности.</t>
  </si>
  <si>
    <t>100</t>
  </si>
  <si>
    <t>Комплекс процессных мероприятий Обеспечение организационных условий для реализации муниципальной программы"</t>
  </si>
  <si>
    <t>Комплекс процессных мероприятий "Создание условий для снижения уровня общей преступности"</t>
  </si>
  <si>
    <t>Ведоственный проект "Оказание государственной подддержке детям-сиротам, проживающим на территриии Смоленской области, в обеспечении жильем"</t>
  </si>
  <si>
    <t>Комплекс процессных мероприятий "Совершенствование системы патриотического воспитания молодежи""</t>
  </si>
  <si>
    <t>Комплекс процессных мероприятий  " Проведение организационных вопросов по противодействию терроризма"</t>
  </si>
  <si>
    <t>Фактически освоено по комплексу процессных мероприятий 99,56 % от запланированного объема финансирования.Оценка эффективности реализации  составила 1,0, что соответсвует высокой эффективности.</t>
  </si>
  <si>
    <t xml:space="preserve">Комплекс процессных мероприятий "Создание и развите инфраструктуры поддержки субъектов малого и среднего предпринимательства" </t>
  </si>
  <si>
    <t>Фактически освоено по комплексу процессных мероприятий 99,6% от запланированного объема финансирования.Оценка эффективности реализации  составила 1,0, что соответсвует высокой эффективности.</t>
  </si>
  <si>
    <t xml:space="preserve">Комплекс процессных мероприятий "Обеспечение организационных условий для реализации муниципальной программы" </t>
  </si>
  <si>
    <t xml:space="preserve">Комплекс процессных мероприятий "Создание условий для улучшения качества жизни для лиц с ограниченными возможностями" </t>
  </si>
  <si>
    <r>
      <t>Ф</t>
    </r>
    <r>
      <rPr>
        <sz val="10"/>
        <color theme="1"/>
        <rFont val="Times New Roman"/>
        <family val="1"/>
        <charset val="204"/>
      </rPr>
      <t>актически освоено по комплексу процессных мероприятий 100% от запланированного объема финансирования.Оценка эффективности реализации  составила 1,0, что соответсвует высокой эффективности.</t>
    </r>
  </si>
  <si>
    <t xml:space="preserve">Комплекс процессных мероприятий "Реализация организационно-правовых мер по противодействию коррупции" </t>
  </si>
  <si>
    <t xml:space="preserve">Комплекс процессных мероприятий "Регулирование качества окружающей среды" </t>
  </si>
  <si>
    <t>Фактически освоено по комплексу процессных мероприятий  100% от запланированного объема финансирования.Оценка эффективности реализации мероприятий составила 1,0, что соответсвует высокой эффективности.</t>
  </si>
  <si>
    <t>Исполнение программы составляет 100%. .Оценка эффективности реализации муниципальной программы составила 1,0, что соответсвует высокой эффективности..</t>
  </si>
  <si>
    <t xml:space="preserve">Исполнение муниципальной программы составляет 100%.  . В целом реализация муниципальной программы носит положительный характер. Оценка эффективности реализации программы составила 1,0 что соответсвует высокой степени эффективности. </t>
  </si>
  <si>
    <t xml:space="preserve">Исполнение муниципальной  программы составляет100%.  . В целом реализация муниципальной программы носит положительный характер. Оценка эффективности реализации программы составила 1,00, что соответсвует высокой степени эффективности. </t>
  </si>
  <si>
    <t>Фактически освоено по муниципальной программе 100% от запланированного объема финансирования.Оценка эффективности реализации программы составила 1,0, что соответсвует высокой эффективности.</t>
  </si>
  <si>
    <t xml:space="preserve">Комплекс процессных мероприятий "Оказание мер социальной поддержке  семьям с детьми" </t>
  </si>
  <si>
    <t xml:space="preserve">Комплекс процессных мероприятий "Повышение безопасности дорожного движения" </t>
  </si>
  <si>
    <t>Фактически освоено по муниципальной  программе 100% от запланированного объема финансирования.Оценка эффективности реализации программы составила 1,0, что соответсвует высокой эффективности.</t>
  </si>
  <si>
    <t>Ведомственный прект "Развитие инфраструктуры в сфере образования"</t>
  </si>
  <si>
    <t>13000188,1</t>
  </si>
  <si>
    <t xml:space="preserve">Фактически освоено помуниципальной  программе 99,9% от запланированного объема финансирования.Оценка эффективности реализации программы составила 1,0, что соответсвует высокой степени эффективности. </t>
  </si>
  <si>
    <t>Фактически освоено по комплексу процессных мероприятий 99,95% от запланированного объема финансирования.Оценка эффективности реализации  составила 1,0, что соответсвует высокой эффективности.</t>
  </si>
  <si>
    <t xml:space="preserve">Комплекс процессных мероприятий "Укрепление материально-технической базы учреждений культуры муниципального образования "Духовщинский район" Смоленской области" </t>
  </si>
  <si>
    <t>Фактически освоено по комплексу процессных мероприятий 99,9% от запланированного объема финансирования.Оценка эффективности реализации комплекса процессных мероприятий составила 1,0, что соответсвует высокой эффективности.</t>
  </si>
  <si>
    <t>Комплекс процессных мероприятий "Исполнение органами местного самоуправления муниципального образования "Духовщинский район" Смоленской области полномочий органов государственной власти Смоленской области по расчету и предоставлению дотаций городских и сельских поселений муниципального образования"</t>
  </si>
  <si>
    <t>Объем финансирования, предусмотренный на 2025 год</t>
  </si>
  <si>
    <t>Объем финансирования фактически освоенный за 2025 год</t>
  </si>
  <si>
    <t>Процент освоения средств от объема финансирования, предусмотренного на 2025 год</t>
  </si>
  <si>
    <t xml:space="preserve">Мероприятия данной муниципальной программы реализованы в разрезе регионального проекта и комплексов процессных мероприятий. Фактически освоено по программе 98,70% от запланированного объема финансирования.Эффективность реализации муниципальной программы оценена с учетом от значений оценки степени реализации муниципальной программы и оценки эффективности реализации входящих в нее процессных мероприятий, итоговое значение степени эффективности составило за 2025 год 1,0, что соответствует высокой эффективности. </t>
  </si>
  <si>
    <t>235699,6</t>
  </si>
  <si>
    <t>18637,7</t>
  </si>
  <si>
    <t>85897,6</t>
  </si>
  <si>
    <t>81463,3</t>
  </si>
  <si>
    <t>Фактически освоено по комплексу процессных мероприятий 98,75%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</si>
  <si>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99,01 %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</si>
  <si>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95,46%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</si>
  <si>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87,5%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</si>
  <si>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96,31%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</si>
  <si>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98,46%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</si>
  <si>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комплексу процессных мероприятий 99,99% от запланированного объема финансирования.Оценка эффективности реализации составила 1,0, что соответсвует высокой эффективности.</t>
  </si>
  <si>
    <t>5286,6</t>
  </si>
  <si>
    <t>Фактически освоено по комплексу процессных мероприятий 97,54% от запланированного объема финансирования.Оценка эффективности реализации  составила 1,0, что соответсвует высокой эффективности.</t>
  </si>
  <si>
    <t>363,6</t>
  </si>
  <si>
    <t>3051,2</t>
  </si>
  <si>
    <t>Фактически освоено покомплексу процессных мероприятий  100% от запланированного объема финансирования.Оценка эффективности реализации  составила 1,0, что соответсвует высокой эффективности.</t>
  </si>
  <si>
    <t>региональный проект  "Все лучшее детям"</t>
  </si>
  <si>
    <t>2076,5</t>
  </si>
  <si>
    <t>региональный проект "Педагоги и наставники"</t>
  </si>
  <si>
    <t>14423,5</t>
  </si>
  <si>
    <t>14415,8</t>
  </si>
  <si>
    <t xml:space="preserve">Исполнение программы составляет 98,04%. В целом реализация муниципальной программы носит положительный характер. Оценка эффективности реализации программы составила 1,0, что соответсвует высокой степени эффективности. </t>
  </si>
  <si>
    <t>Фактически освоено по комплексу процессных мероприятий 98% от запланированного объема финансирования.Оценка эффективности реализации составила 1,0, что соответсвует высокой эффективности.</t>
  </si>
  <si>
    <t>Комплекс процессных мероприятий "Формирование благоприятных условий для функционирования общественных организаций"</t>
  </si>
  <si>
    <t>Комплекс процессных мероприятий "Обслуживание транспортных средств"</t>
  </si>
  <si>
    <t>Фактически освоено по комплексу процессных мероприятий 98,27% от запланированного объема финансирования.Оценка эффективности реализации составила 1,0, что соответсвует высокой эффективности.</t>
  </si>
  <si>
    <t>Комплекс процессных мероприятий "Организация детельности муниципального бюджетного учреждения "Благоустройство""</t>
  </si>
  <si>
    <t>Фактически освоено по муниципальной программе 84,87% от запланированного объема финансирования.Оценка эффективности реализации подпрограммы составила 1,0, что соответсвует высокой эффективности.</t>
  </si>
  <si>
    <t>84,9</t>
  </si>
  <si>
    <t xml:space="preserve">Исполнение муниципальной программы составляет 98,98 %.  . В целом реализация муниципальной программы носит положительный характер. Оценка эффективности реализации программы составила 1,0 что соответсвует высокой степени эффективности. </t>
  </si>
  <si>
    <t>195,5</t>
  </si>
  <si>
    <t>140,17</t>
  </si>
  <si>
    <t>Муниципальная программа "Героико-патриотическое воспитание граждан, проживающих на  территории муниципального образования "Духовщинский муниципальный округ" Смоленской области"</t>
  </si>
  <si>
    <t xml:space="preserve">Исполнение муниципальной программы составляет 98,93%.  . В целом реализация муниципальной программы носит положительный характер. Оценка эффективности реализации программы составила 1,00, что соответсвует высокой степени эффективности. </t>
  </si>
  <si>
    <t xml:space="preserve">Муниципальная программа "Противодействие коррупции в муниципальном образовании Духовщинский муниципальный округ"Смоленской области </t>
  </si>
  <si>
    <t xml:space="preserve">Муниципальная программа "Создание доступной среды для лиц с ограниченными возмижностями, проживающих на территории муниципального образования "Духовщинский муниципальный округ"Смоленской области </t>
  </si>
  <si>
    <t xml:space="preserve">Муниципальная программа "Управление земельными ресурсами муниципального образования "Духовщинский муниципальный округ" Смоленской области </t>
  </si>
  <si>
    <t xml:space="preserve">Муниципальная программа "Содействие развитию малого и среднего предпринимательства в муниципальном образовании "Духовщинский муниципальный окург" Смоленской области </t>
  </si>
  <si>
    <t xml:space="preserve">Комплекс процессных мероприятий "Развитие архивного дела в муниципальном образовании "Духовщинский муниципальный округ" Смоленской области" </t>
  </si>
  <si>
    <t xml:space="preserve">Исполнение муниципальной программы составляет 100%.  . В целом реализация муниципальной программы носит положительный характер. Оценка эффективности реализации программы составила 1,00, что соответсвует высокой степени эффективности. </t>
  </si>
  <si>
    <t>Муниципальная программа "Развитие мер социальной поддержки отдельных категорий граждан, проживающих на территории муниципального образования "Духовщинский муниципальный округ" Смоленской области</t>
  </si>
  <si>
    <t>бюджет муниципального округа</t>
  </si>
  <si>
    <t xml:space="preserve">Муниципальная программа "Противодействие экстремизму и профилактика терроризма на территории муниципального образования "Духовщинский муниципальны округ" Смоленской области </t>
  </si>
  <si>
    <t xml:space="preserve">Муниципальная программа «Развитие культуры, искусства и спорта в муниципальном образовании  "Духовщинский муниципапльный округ" Смоленской области" </t>
  </si>
  <si>
    <t>146747,52</t>
  </si>
  <si>
    <t xml:space="preserve">Мероприятия данной муниципальной программы реализованы в разрезе двух региональных проектов, одним ведомственным проектом и 10 комплексами  прцессных мероприятий. Фактически исполнено по программе 99,17%%..Эффективность реализации муниципальной программы оценена с учетом от значений оценки степени реализации муниципальной программы и оценки эффективности реализации входящих в нее мероприятий, итоговое значение степени эффективности составило за 2023 год 1,0, что соответствует высокой эффективности.  </t>
  </si>
  <si>
    <t>Региональный проект "Семейные ценности и инфраструктура культуры"</t>
  </si>
  <si>
    <t xml:space="preserve">Комплекс процессных мероприятий  "Организация культурно-досугового обслуживания населения" </t>
  </si>
  <si>
    <t xml:space="preserve">Комплекс процессных мероприятий  "Организация библиотечного обслуживания населения" </t>
  </si>
  <si>
    <t xml:space="preserve">Комплекс процессных мероприятий  "Организация предостьавления дополнительного образования в сфере культуры и искусства" </t>
  </si>
  <si>
    <t xml:space="preserve">Комплекс процессных мероприятий  "Развитие физической культуры и спорта" </t>
  </si>
  <si>
    <t xml:space="preserve">Комплекс процессных мероприятий  "Укрепление материально-технической базы учреждений культуры" в муниципальном образовании "Духовщинский муниципальный округ" Смоленской области" </t>
  </si>
  <si>
    <t>Фактически освоено по комплексу процессных мероприятий 94,44% от запланированного объема финансирования.Оценка эффективности реализации  составила 1,0, что соответсвует высокой эффективности.</t>
  </si>
  <si>
    <t>Комплекс процессных мероприятий "Финансовое обеспечение развития сферы культуры и спорта"</t>
  </si>
  <si>
    <t>528,22</t>
  </si>
  <si>
    <t>Фактически освоено по муниципальной программе 100% от запланированного объема финансирования.Оценка эффективности реализации  составила 1,0, что соответсвует высокой эффективности.</t>
  </si>
  <si>
    <t>Фактически освоено по муниципальной программе 95,77% от запланированного объема финансирования.Оценка эффективности реализации программы составила 1,0, что соответсвует высокой эффективности.</t>
  </si>
  <si>
    <r>
      <t>Ф</t>
    </r>
    <r>
      <rPr>
        <sz val="10"/>
        <color theme="1"/>
        <rFont val="Times New Roman"/>
        <family val="1"/>
        <charset val="204"/>
      </rPr>
      <t>актически освоено по комплексу процессных мероприятий 95,8% от запланированного объема финансирования.Оценка эффективности реализации  составила 1,0, что соответсвует высокой эффективности.</t>
    </r>
  </si>
  <si>
    <t>Фактически освоено по муниципальной программе 99,98% от запланированного объема финансирования.Оценка эффективности реализации программы составила 1,0, что соответсвует высокой эффективности.</t>
  </si>
  <si>
    <t xml:space="preserve">Муниципальная программа "Безопасный город на территоиии муниципального образования Духовщинский муниципальный округ"Смоленской области </t>
  </si>
  <si>
    <t>Фактически освоено по муниципальной программе 96,3% от запланированного объема финансирования.Оценка эффективности реализации программы составила 1,0, что соответсвует высокой эффективности.</t>
  </si>
  <si>
    <t xml:space="preserve">Муниципальная программа "Охрана окружающей среды на территрии муниципального образования "Духовщинский муниципальный округ"Смоленской области </t>
  </si>
  <si>
    <t>Муниципальная программа "Обеспечение  безопасности дорожного движения на территтории муниципального образования "Духовщинский муниципальный округ" Смоленской области"</t>
  </si>
  <si>
    <t>Фактически освоено помуниципальной  программе 99,5% от запланированного объема финансирования.Оценка эффективности реализации программы составила 1,0, что соответсвует высокой эффективности.</t>
  </si>
  <si>
    <r>
      <t>Ф</t>
    </r>
    <r>
      <rPr>
        <sz val="10"/>
        <color theme="1"/>
        <rFont val="Times New Roman"/>
        <family val="1"/>
        <charset val="204"/>
      </rPr>
      <t>актически освоено по комплексу процессных мероприятий 99,47% от запланированного объема финансирования.Оценка эффективности реализации  составила 1,0, что соответсвует высокой эффективности.</t>
    </r>
  </si>
  <si>
    <t>Муниципальная программа "Демографическое развитие муниципального образования "Духовщинский муниципальный округ" Смоленской области</t>
  </si>
  <si>
    <t xml:space="preserve">МП "Развитие сельскохозяйственного производства в муниципальном образовании "Духовщинский муниципальный округ" Смоленской области" </t>
  </si>
  <si>
    <t>Комплекс процессных мероприятий "Формирование благоприятных условий для функционирования и развития сельского хозяйства"</t>
  </si>
  <si>
    <t>Муниципальная программа "Финансовая поддержка организаций, оказывающих услуги по осуществлению пассажирских перевозок автомобильным транспортом на внутримуниципальных пригородных маршрутах муниципального образования  "Духовщинский муниципальный округ" Смоленской области по регулируемым государством тарифам"</t>
  </si>
  <si>
    <t>Комплекс процессных мероприятий ""Финансовая поддержка организаций, оказывающих услуги по осуществлению пассажирских перевозок автомобильным транспортом на внутримуниципальных пригородных маршрутах муниципального образования  "Духовщинский муниципальный округ" Смоленской области по регулируемым государством тарифам"</t>
  </si>
  <si>
    <t>Муниципальнная программа "Развитие системы образования  в муниципальном  образовании "Духовщинский муниципальный округ" Смоленской области "</t>
  </si>
  <si>
    <t>Фактически освоено по комплексу процессных мероприятий  99,67% от запланированного объема финансирования.Оценка эффективности реализации мероприятий составила 1,0, что соответсвует высокой эффективности.</t>
  </si>
  <si>
    <t xml:space="preserve">Муниципальная программа «Создание условий для эффективного управления муниципального образования «Духовщинский муниципальный округ» Смоленской области» </t>
  </si>
  <si>
    <t>Муниципальная программа "Развитие дорожно-транспортного комплекса в  муниципальном образовании "Духовщинский муниципальный округ" Смоленской области</t>
  </si>
  <si>
    <t>Исполнениемуниципальной программы составляет 88,18%.  .  Оценка эффективности реализации  составила 1,0, что соответсвует высокой эффективности.</t>
  </si>
  <si>
    <t>Ведомственный проект "Развитие сети автомобильных дорог общего пользования"</t>
  </si>
  <si>
    <t>Комплекс процессных мероприятий "Развитие сети автомобильных дорог общего пользования местного значения</t>
  </si>
  <si>
    <t>Исполнениемуниципальной программы составляет 81,62%.  . Оценка эффективности реализации составила 1,0, что соответсвует высокой эффективности.</t>
  </si>
  <si>
    <t>Комплекс процессных мероприятий "Повышение эффективности управления муниципальным имуществом""</t>
  </si>
  <si>
    <t>Фактически освоено по комплексу процессных мероприятий 98,27% от запланированного объема финансирования.Оценка эффективности реализации  составила 1,0, что соответсвует высокой эффективности.</t>
  </si>
  <si>
    <t>6129,7</t>
  </si>
  <si>
    <t>6064,57</t>
  </si>
  <si>
    <t>257.2</t>
  </si>
  <si>
    <t>Комплекс процессных мероприятий "Ежегодная денежная выплата лицам удостоенным звания "Почетный гражданин "Духовщинского муниципального округа" Смоленской области"</t>
  </si>
  <si>
    <t xml:space="preserve"> Муниципальная программа "Развитие культуры, искусства и спорта в муниципальном образовании "Духовщинский муниципальный округ" Смоленской области"</t>
  </si>
  <si>
    <t xml:space="preserve">      Региональный проект "Семейные ценности и инфраструктура культуры"</t>
  </si>
  <si>
    <t xml:space="preserve">      Ведомственный проект "Развитие физической культуры и массового спорта"</t>
  </si>
  <si>
    <t>Фактически освоено по комплексу процессных мероприятий 83,7% от запланированного объема финансирования.Оценка эффективности реализации  составила 1,0, что соответсвует высокой эффективности.</t>
  </si>
  <si>
    <t>13376,2</t>
  </si>
  <si>
    <t>147983,02</t>
  </si>
  <si>
    <t xml:space="preserve">Комплекс процессных мероприятий  "Организация кинообслуживаниянаселения тематическими кинопрограммами" </t>
  </si>
  <si>
    <t>Фактически освоено по комплексу процессных мероприятий 99,8 % от запланированного объема финансирования.Оценка эффективности реализации  составила 1,0, что соответсвует высокой эффективности.</t>
  </si>
  <si>
    <t xml:space="preserve">      Комплекс процессных мероприятий "Укрепление материально-технической базы учреждений культуры" в муниципальном образовании "Духовщинский муниципальный округ" Смоленской области"</t>
  </si>
  <si>
    <t xml:space="preserve">      Комплекс процессных мероприятий "Аналитическое, нормативно- методическое обеспечение в сфере культуры"</t>
  </si>
  <si>
    <t xml:space="preserve">      Комплекс процессных мероприятий "Организация музейного обслуживания"</t>
  </si>
  <si>
    <t xml:space="preserve">      Комплекс процессных мероприятий "Педагогические кадры"</t>
  </si>
  <si>
    <t xml:space="preserve">    Муниципальная программа "Обеспечение сохранности документов Архивного фонда РФ в муниципальном образовании "Духовщинский муниципальный округ" Смоленской области"</t>
  </si>
  <si>
    <t xml:space="preserve">    Муниципальная программа "Комплексное развитие сети ЖКХ, благоустройства территории в муниципальном образовании "Духовщинский муниципальный округ" Смоленской области"</t>
  </si>
  <si>
    <t>Фактически освоено по муниципальной  программе 98,1% от запланированного объема финансирования.Оценка эффективности реализации программы составила 1,0, что соответсвует высокой эффективности.</t>
  </si>
  <si>
    <t xml:space="preserve">      Региональный проект  Формирование комфортной городской среды</t>
  </si>
  <si>
    <t xml:space="preserve">      Ведомственный проект "Модернизация объектов жилищно-коммунального хозяйства Смоленской области"</t>
  </si>
  <si>
    <t xml:space="preserve">      Ведомственный проект "Улучшение условий проживания населения Смоленской области"</t>
  </si>
  <si>
    <t xml:space="preserve">      Ведомственный проект «Ремонт и восстановление воинских захоронений и мемориальных сооружений»</t>
  </si>
  <si>
    <t xml:space="preserve">      Ведомственный проект «Повышение эстетического и функционального уровня территорий»</t>
  </si>
  <si>
    <t xml:space="preserve">      Ведомственный проект "Улучшение состояния окружающей среды и развитие системы обращения с отходами"</t>
  </si>
  <si>
    <t xml:space="preserve">      Комплекс процессных мероприятий "Обеспечение мероприятий по содержанию жилищного-коммунального хозяйства"</t>
  </si>
  <si>
    <t xml:space="preserve">      Комплекс процессных мероприятий "Организация, содержание мест захоронений"</t>
  </si>
  <si>
    <t xml:space="preserve">      Комплекс процессных мероприятий "Благоустройство территорий"</t>
  </si>
  <si>
    <t xml:space="preserve">      Комплекс процессных мероприятий "Реализация мероприятий в области других общегосударственных вопросов"</t>
  </si>
  <si>
    <r>
      <t>Ф</t>
    </r>
    <r>
      <rPr>
        <sz val="10"/>
        <color theme="1"/>
        <rFont val="Times New Roman"/>
        <family val="1"/>
        <charset val="204"/>
      </rPr>
      <t>актически освоено по комплексу процессных мероприятий 95,6% от запланированного объема финансирования.Оценка эффективности реализации  составила 1,0, что соответсвует высокой эффективности.</t>
    </r>
  </si>
  <si>
    <r>
      <t>Ф</t>
    </r>
    <r>
      <rPr>
        <sz val="10"/>
        <color theme="1"/>
        <rFont val="Times New Roman"/>
        <family val="1"/>
        <charset val="204"/>
      </rPr>
      <t>актически освоено по комплексу процессных мероприятий 97,6% от запланированного объема финансирования.Оценка эффективности реализации  составила 1,0, что соответсвует высокой эффективности.</t>
    </r>
  </si>
  <si>
    <t>о реализации и оценки муниципальных  программ на территории                                                                                                                                                                                          муниципального образования "Духовщинский муниципальный округ" Смоленской области за 2025 год</t>
  </si>
  <si>
    <t>Муниципальная  Программа "Управление финансами в муниципальном образовании  "Духовщинский муниципальный округ" Смоленской области"</t>
  </si>
  <si>
    <t>Муниципальная программа "Усиление борьбы с преступностью и профилактике правонарушений на территории муниципального образования "Духовщинский муниципальный округ" Смоленской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</si>
</sst>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0"/>
  </numFmts>
  <fonts count="31" x14ac:knownFonts="1">
    <font>
      <sz val="11"/>
      <color theme="1"/>
      <name val="Calibri"/>
      <family val="2"/>
      <charset val="204"/>
      <scheme val="minor"/>
    </font>
    <font>
      <sz val="12"/>
      <color theme="1"/>
      <name val="Times New Roman"/>
      <family val="1"/>
      <charset val="204"/>
    </font>
    <font>
      <sz val="9"/>
      <color theme="1"/>
      <name val="Times New Roman"/>
      <family val="1"/>
      <charset val="204"/>
    </font>
    <font>
      <b/>
      <sz val="10"/>
      <color theme="1"/>
      <name val="Times New Roman"/>
      <family val="1"/>
      <charset val="204"/>
    </font>
    <font>
      <b/>
      <sz val="12"/>
      <color theme="1"/>
      <name val="Times New Roman"/>
      <family val="1"/>
      <charset val="204"/>
    </font>
    <font>
      <sz val="12"/>
      <name val="Times New Roman"/>
      <family val="1"/>
      <charset val="204"/>
    </font>
    <font>
      <b/>
      <sz val="9"/>
      <color theme="1"/>
      <name val="Times New Roman"/>
      <family val="1"/>
      <charset val="204"/>
    </font>
    <font>
      <sz val="12"/>
      <color theme="1"/>
      <name val="Calibri"/>
      <family val="2"/>
      <charset val="204"/>
      <scheme val="minor"/>
    </font>
    <font>
      <b/>
      <sz val="12"/>
      <color rgb="FFFF0000"/>
      <name val="Times New Roman"/>
      <family val="1"/>
      <charset val="204"/>
    </font>
    <font>
      <sz val="10"/>
      <color theme="1"/>
      <name val="Times New Roman"/>
      <family val="1"/>
      <charset val="204"/>
    </font>
    <font>
      <b/>
      <sz val="12"/>
      <name val="Times New Roman"/>
      <family val="1"/>
      <charset val="204"/>
    </font>
    <font>
      <sz val="9"/>
      <name val="Times New Roman"/>
      <family val="1"/>
      <charset val="204"/>
    </font>
    <font>
      <sz val="11"/>
      <color theme="1"/>
      <name val="Times New Roman"/>
      <family val="1"/>
      <charset val="204"/>
    </font>
    <font>
      <sz val="11"/>
      <color theme="1"/>
      <name val="Calibri"/>
      <family val="2"/>
      <charset val="204"/>
      <scheme val="minor"/>
    </font>
    <font>
      <i/>
      <sz val="12"/>
      <color theme="1"/>
      <name val="Times New Roman"/>
      <family val="1"/>
      <charset val="204"/>
    </font>
    <font>
      <b/>
      <i/>
      <sz val="11"/>
      <color theme="1"/>
      <name val="Calibri"/>
      <family val="2"/>
      <charset val="204"/>
      <scheme val="minor"/>
    </font>
    <font>
      <b/>
      <i/>
      <sz val="12"/>
      <color theme="1"/>
      <name val="Times New Roman"/>
      <family val="1"/>
      <charset val="204"/>
    </font>
    <font>
      <sz val="10"/>
      <color theme="1"/>
      <name val="Cambria"/>
      <family val="1"/>
      <charset val="204"/>
      <scheme val="major"/>
    </font>
    <font>
      <i/>
      <sz val="10"/>
      <color theme="1"/>
      <name val="Cambria"/>
      <family val="1"/>
      <charset val="204"/>
      <scheme val="major"/>
    </font>
    <font>
      <b/>
      <sz val="11"/>
      <color theme="1"/>
      <name val="Calibri"/>
      <family val="2"/>
      <charset val="204"/>
      <scheme val="minor"/>
    </font>
    <font>
      <b/>
      <sz val="12"/>
      <color rgb="FF000000"/>
      <name val="Times New Roman"/>
      <family val="1"/>
      <charset val="204"/>
    </font>
    <font>
      <sz val="10"/>
      <name val="Times New Roman"/>
      <family val="1"/>
      <charset val="204"/>
    </font>
    <font>
      <sz val="8"/>
      <color theme="1"/>
      <name val="Times New Roman"/>
      <family val="1"/>
      <charset val="204"/>
    </font>
    <font>
      <b/>
      <sz val="11"/>
      <color theme="1"/>
      <name val="Times New Roman"/>
      <family val="1"/>
      <charset val="204"/>
    </font>
    <font>
      <sz val="9"/>
      <color rgb="FF000000"/>
      <name val="Times New Roman"/>
      <family val="1"/>
      <charset val="204"/>
    </font>
    <font>
      <sz val="8"/>
      <name val="Times New Roman"/>
      <family val="1"/>
      <charset val="204"/>
    </font>
    <font>
      <sz val="10"/>
      <name val="Cambria"/>
      <family val="1"/>
      <charset val="204"/>
      <scheme val="major"/>
    </font>
    <font>
      <sz val="12"/>
      <name val="Calibri"/>
      <family val="2"/>
      <charset val="204"/>
      <scheme val="minor"/>
    </font>
    <font>
      <i/>
      <sz val="11"/>
      <color theme="1"/>
      <name val="Calibri"/>
      <family val="2"/>
      <charset val="204"/>
      <scheme val="minor"/>
    </font>
    <font>
      <sz val="12"/>
      <color rgb="FFFF0000"/>
      <name val="Times New Roman"/>
      <family val="1"/>
      <charset val="204"/>
    </font>
    <font>
      <b/>
      <sz val="10"/>
      <color rgb="FF000000"/>
      <name val="Arial CYR"/>
    </font>
  </fonts>
  <fills count="8">
    <fill>
      <patternFill patternType="none"/>
    </fill>
    <fill>
      <patternFill patternType="gray125"/>
    </fill>
    <fill>
      <patternFill patternType="solid">
        <fgColor rgb="FFCCFF33"/>
        <bgColor indexed="64"/>
      </patternFill>
    </fill>
    <fill>
      <patternFill patternType="solid">
        <fgColor rgb="FFFF99CC"/>
        <bgColor indexed="64"/>
      </patternFill>
    </fill>
    <fill>
      <patternFill patternType="solid">
        <fgColor theme="0"/>
        <bgColor indexed="64"/>
      </patternFill>
    </fill>
    <fill>
      <patternFill patternType="solid">
        <fgColor rgb="FF66FF99"/>
        <bgColor indexed="64"/>
      </patternFill>
    </fill>
    <fill>
      <patternFill patternType="solid">
        <fgColor rgb="FFFF9966"/>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30" fillId="0" borderId="20">
      <alignment vertical="top" wrapText="1"/>
    </xf>
  </cellStyleXfs>
  <cellXfs count="323">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right"/>
    </xf>
    <xf numFmtId="0" fontId="4" fillId="2" borderId="1" xfId="0" applyFont="1" applyFill="1" applyBorder="1" applyAlignment="1">
      <alignment vertical="center" wrapText="1"/>
    </xf>
    <xf numFmtId="165" fontId="1" fillId="0" borderId="1" xfId="0" applyNumberFormat="1" applyFont="1" applyBorder="1" applyAlignment="1">
      <alignment horizontal="center" vertical="center"/>
    </xf>
    <xf numFmtId="0" fontId="4" fillId="3" borderId="1" xfId="0" applyFont="1" applyFill="1" applyBorder="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2" fillId="0" borderId="1" xfId="0" applyFont="1" applyBorder="1" applyAlignment="1">
      <alignment vertical="top" wrapText="1"/>
    </xf>
    <xf numFmtId="0" fontId="0" fillId="0" borderId="1" xfId="0" applyBorder="1"/>
    <xf numFmtId="0" fontId="4" fillId="2" borderId="1" xfId="0" applyFont="1" applyFill="1" applyBorder="1" applyAlignment="1">
      <alignment horizontal="left" vertical="center" wrapText="1"/>
    </xf>
    <xf numFmtId="0" fontId="2" fillId="0" borderId="1" xfId="0" applyFont="1" applyBorder="1" applyAlignment="1">
      <alignment horizontal="justify" vertic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7" fillId="0" borderId="7" xfId="0" applyFont="1" applyBorder="1"/>
    <xf numFmtId="0" fontId="7" fillId="0" borderId="3" xfId="0" applyFont="1" applyBorder="1"/>
    <xf numFmtId="0" fontId="1" fillId="3" borderId="1" xfId="0" applyFont="1" applyFill="1" applyBorder="1" applyAlignment="1">
      <alignment horizontal="center" vertical="center"/>
    </xf>
    <xf numFmtId="165" fontId="1" fillId="3" borderId="1" xfId="0" applyNumberFormat="1" applyFont="1" applyFill="1" applyBorder="1" applyAlignment="1">
      <alignment horizontal="center" vertical="center"/>
    </xf>
    <xf numFmtId="0" fontId="2" fillId="0" borderId="1" xfId="0" applyFont="1" applyBorder="1" applyAlignment="1"/>
    <xf numFmtId="0" fontId="1" fillId="0" borderId="1" xfId="0" applyFont="1" applyBorder="1" applyAlignment="1">
      <alignment horizontal="center"/>
    </xf>
    <xf numFmtId="0" fontId="1"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justify"/>
    </xf>
    <xf numFmtId="0" fontId="1" fillId="0" borderId="1" xfId="0" applyFont="1" applyBorder="1" applyAlignment="1">
      <alignment wrapText="1"/>
    </xf>
    <xf numFmtId="0" fontId="8" fillId="0" borderId="1" xfId="0" applyFont="1" applyBorder="1" applyAlignment="1">
      <alignment horizontal="left" wrapText="1"/>
    </xf>
    <xf numFmtId="0" fontId="8" fillId="0" borderId="1" xfId="0" applyFont="1" applyBorder="1"/>
    <xf numFmtId="165" fontId="4" fillId="3" borderId="1" xfId="0" applyNumberFormat="1" applyFont="1" applyFill="1" applyBorder="1" applyAlignment="1">
      <alignment horizontal="center" vertical="center"/>
    </xf>
    <xf numFmtId="0" fontId="9"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vertical="top"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4" borderId="1" xfId="0" applyFont="1" applyFill="1" applyBorder="1" applyAlignment="1">
      <alignment horizontal="center" vertical="center"/>
    </xf>
    <xf numFmtId="165" fontId="1" fillId="4"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10" fillId="2" borderId="1" xfId="0" applyFont="1" applyFill="1" applyBorder="1" applyAlignment="1">
      <alignment vertical="center" wrapText="1"/>
    </xf>
    <xf numFmtId="1" fontId="1" fillId="0" borderId="1" xfId="0" applyNumberFormat="1" applyFont="1" applyBorder="1" applyAlignment="1">
      <alignment horizontal="center" vertical="center"/>
    </xf>
    <xf numFmtId="0" fontId="9" fillId="0" borderId="1" xfId="0" applyFont="1" applyBorder="1" applyAlignment="1">
      <alignment horizontal="justify" vertical="top"/>
    </xf>
    <xf numFmtId="0" fontId="2" fillId="0" borderId="1" xfId="0" applyFont="1" applyBorder="1" applyAlignment="1">
      <alignment horizontal="justify" vertical="center" wrapText="1"/>
    </xf>
    <xf numFmtId="0" fontId="1" fillId="0" borderId="1" xfId="0" applyFont="1" applyBorder="1" applyAlignment="1">
      <alignment horizontal="center" vertical="center"/>
    </xf>
    <xf numFmtId="0" fontId="11" fillId="0" borderId="1" xfId="0" applyFont="1" applyBorder="1" applyAlignment="1">
      <alignment vertical="top" wrapText="1"/>
    </xf>
    <xf numFmtId="2" fontId="4"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justify" vertical="top"/>
    </xf>
    <xf numFmtId="165" fontId="1" fillId="0" borderId="1" xfId="0" applyNumberFormat="1" applyFont="1" applyBorder="1" applyAlignment="1">
      <alignment horizontal="center"/>
    </xf>
    <xf numFmtId="0" fontId="1" fillId="0" borderId="1" xfId="0" applyFont="1" applyBorder="1" applyAlignment="1">
      <alignment horizontal="center" vertical="center"/>
    </xf>
    <xf numFmtId="0" fontId="4" fillId="5" borderId="1" xfId="0" applyFont="1" applyFill="1" applyBorder="1" applyAlignment="1">
      <alignment vertical="center" wrapText="1"/>
    </xf>
    <xf numFmtId="9" fontId="1" fillId="0" borderId="1" xfId="2" applyFont="1" applyBorder="1" applyAlignment="1">
      <alignment horizontal="center" vertical="center"/>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xf>
    <xf numFmtId="0" fontId="4" fillId="0" borderId="0" xfId="0" applyFont="1" applyBorder="1" applyAlignment="1">
      <alignment horizontal="center" vertical="center"/>
    </xf>
    <xf numFmtId="0" fontId="1" fillId="0" borderId="2" xfId="0" applyFont="1" applyBorder="1"/>
    <xf numFmtId="0" fontId="14" fillId="0" borderId="1" xfId="0" applyFont="1" applyBorder="1"/>
    <xf numFmtId="1" fontId="4" fillId="0" borderId="1" xfId="0" applyNumberFormat="1" applyFont="1" applyBorder="1" applyAlignment="1">
      <alignment horizontal="center" vertical="center"/>
    </xf>
    <xf numFmtId="1" fontId="4" fillId="3" borderId="1"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9" fillId="0" borderId="1" xfId="0" applyNumberFormat="1" applyFont="1" applyBorder="1" applyAlignment="1">
      <alignment vertical="top" wrapText="1"/>
    </xf>
    <xf numFmtId="0" fontId="0" fillId="0" borderId="0" xfId="0" applyAlignment="1"/>
    <xf numFmtId="0" fontId="1" fillId="0" borderId="1" xfId="0" applyFont="1" applyBorder="1" applyAlignment="1">
      <alignment horizontal="center" vertical="center"/>
    </xf>
    <xf numFmtId="165" fontId="1" fillId="0" borderId="2" xfId="0" applyNumberFormat="1" applyFont="1" applyBorder="1"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xf>
    <xf numFmtId="0" fontId="12" fillId="0" borderId="1" xfId="0" applyFont="1" applyBorder="1" applyAlignment="1">
      <alignment wrapText="1"/>
    </xf>
    <xf numFmtId="0" fontId="4" fillId="5" borderId="1" xfId="0" applyFont="1" applyFill="1" applyBorder="1" applyAlignment="1">
      <alignment vertical="center"/>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right"/>
    </xf>
    <xf numFmtId="0" fontId="1" fillId="0" borderId="2" xfId="0" applyFont="1" applyBorder="1" applyAlignment="1">
      <alignment horizontal="center" vertical="center"/>
    </xf>
    <xf numFmtId="0" fontId="1" fillId="0" borderId="1" xfId="0" applyFont="1" applyBorder="1" applyAlignment="1">
      <alignment horizontal="center" vertical="center"/>
    </xf>
    <xf numFmtId="165" fontId="1" fillId="0" borderId="0" xfId="0" applyNumberFormat="1" applyFont="1" applyAlignment="1">
      <alignment horizontal="center"/>
    </xf>
    <xf numFmtId="0" fontId="1" fillId="0" borderId="13" xfId="0" applyFont="1" applyBorder="1" applyAlignment="1">
      <alignment horizontal="center" vertical="center"/>
    </xf>
    <xf numFmtId="0" fontId="1" fillId="0" borderId="2" xfId="0" applyFont="1" applyBorder="1" applyAlignment="1">
      <alignment wrapText="1"/>
    </xf>
    <xf numFmtId="2" fontId="1" fillId="4" borderId="1"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0" fontId="4" fillId="5" borderId="3" xfId="0" applyFont="1" applyFill="1" applyBorder="1" applyAlignment="1">
      <alignment vertical="center" wrapText="1"/>
    </xf>
    <xf numFmtId="0" fontId="1" fillId="0" borderId="3" xfId="0" applyFont="1" applyBorder="1"/>
    <xf numFmtId="0" fontId="9" fillId="0" borderId="3" xfId="0" applyFont="1" applyBorder="1" applyAlignment="1">
      <alignment horizontal="left" vertical="center" wrapText="1"/>
    </xf>
    <xf numFmtId="0" fontId="4" fillId="5" borderId="0" xfId="0" applyFont="1" applyFill="1" applyAlignment="1">
      <alignment vertical="center" wrapText="1"/>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20" fillId="5" borderId="0" xfId="0" applyFont="1" applyFill="1" applyAlignment="1">
      <alignment vertical="center" wrapText="1"/>
    </xf>
    <xf numFmtId="0" fontId="10" fillId="5" borderId="1" xfId="0" applyFont="1" applyFill="1" applyBorder="1" applyAlignment="1">
      <alignment vertical="center" wrapText="1"/>
    </xf>
    <xf numFmtId="0" fontId="22" fillId="0" borderId="1" xfId="0" applyFont="1" applyBorder="1" applyAlignment="1">
      <alignment vertical="top" wrapText="1"/>
    </xf>
    <xf numFmtId="0" fontId="1" fillId="0" borderId="11" xfId="0" applyFont="1" applyBorder="1" applyAlignment="1">
      <alignment horizontal="center" vertical="center"/>
    </xf>
    <xf numFmtId="0" fontId="1" fillId="4" borderId="1" xfId="0" applyFont="1" applyFill="1" applyBorder="1"/>
    <xf numFmtId="0" fontId="0" fillId="0" borderId="0" xfId="0" applyAlignment="1">
      <alignment horizontal="left" vertical="top" wrapText="1"/>
    </xf>
    <xf numFmtId="0" fontId="2" fillId="0" borderId="1" xfId="0" applyNumberFormat="1" applyFont="1" applyBorder="1" applyAlignment="1">
      <alignment vertical="top" wrapText="1"/>
    </xf>
    <xf numFmtId="0" fontId="9" fillId="0" borderId="1" xfId="0" applyFont="1" applyBorder="1" applyAlignment="1">
      <alignment horizontal="left" vertical="top" wrapText="1"/>
    </xf>
    <xf numFmtId="2" fontId="21"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25" fillId="0" borderId="1" xfId="0" applyFont="1" applyBorder="1" applyAlignment="1">
      <alignment vertical="top" wrapText="1"/>
    </xf>
    <xf numFmtId="2" fontId="4" fillId="0" borderId="1" xfId="0" applyNumberFormat="1" applyFont="1" applyBorder="1" applyAlignment="1">
      <alignment horizontal="center" vertical="center"/>
    </xf>
    <xf numFmtId="0" fontId="4" fillId="0" borderId="7" xfId="0" applyFont="1" applyBorder="1" applyAlignment="1">
      <alignment horizontal="center" vertical="center"/>
    </xf>
    <xf numFmtId="0" fontId="1" fillId="0" borderId="0" xfId="0" applyFont="1" applyAlignment="1">
      <alignment horizontal="center"/>
    </xf>
    <xf numFmtId="0" fontId="9" fillId="4" borderId="1" xfId="0" applyFont="1" applyFill="1" applyBorder="1" applyAlignment="1">
      <alignment vertical="top" wrapText="1"/>
    </xf>
    <xf numFmtId="4" fontId="4" fillId="3" borderId="1" xfId="0" applyNumberFormat="1" applyFont="1" applyFill="1" applyBorder="1" applyAlignment="1">
      <alignment horizontal="center" vertical="center"/>
    </xf>
    <xf numFmtId="4" fontId="1" fillId="0" borderId="1" xfId="0" applyNumberFormat="1" applyFont="1" applyBorder="1" applyAlignment="1">
      <alignment horizontal="center"/>
    </xf>
    <xf numFmtId="4" fontId="1" fillId="0" borderId="1" xfId="0" applyNumberFormat="1" applyFont="1" applyBorder="1" applyAlignment="1">
      <alignment horizontal="center" vertical="center"/>
    </xf>
    <xf numFmtId="4" fontId="1" fillId="0" borderId="1" xfId="1" applyNumberFormat="1" applyFont="1" applyBorder="1" applyAlignment="1">
      <alignment horizontal="center"/>
    </xf>
    <xf numFmtId="4" fontId="1" fillId="0" borderId="1" xfId="1" applyNumberFormat="1" applyFont="1" applyBorder="1" applyAlignment="1">
      <alignment horizontal="center" vertical="center"/>
    </xf>
    <xf numFmtId="2" fontId="1" fillId="0" borderId="1" xfId="0" applyNumberFormat="1" applyFont="1" applyBorder="1"/>
    <xf numFmtId="0" fontId="12" fillId="4" borderId="1" xfId="0" applyFont="1" applyFill="1" applyBorder="1" applyAlignment="1">
      <alignment vertical="top" wrapText="1"/>
    </xf>
    <xf numFmtId="0" fontId="2" fillId="0" borderId="1" xfId="0" applyFont="1" applyFill="1" applyBorder="1" applyAlignment="1">
      <alignment vertical="top" wrapText="1"/>
    </xf>
    <xf numFmtId="0" fontId="24" fillId="0" borderId="1" xfId="0" applyFont="1" applyBorder="1" applyAlignment="1">
      <alignment horizontal="center" vertical="center" wrapText="1"/>
    </xf>
    <xf numFmtId="0" fontId="7" fillId="0" borderId="1" xfId="0" applyFont="1" applyBorder="1" applyAlignment="1">
      <alignment horizontal="center" vertical="top"/>
    </xf>
    <xf numFmtId="2" fontId="4" fillId="3" borderId="1" xfId="0" applyNumberFormat="1" applyFont="1" applyFill="1" applyBorder="1" applyAlignment="1">
      <alignment vertical="center"/>
    </xf>
    <xf numFmtId="2" fontId="5" fillId="0" borderId="1" xfId="0" applyNumberFormat="1" applyFont="1" applyBorder="1" applyAlignment="1">
      <alignment horizontal="center" vertical="center"/>
    </xf>
    <xf numFmtId="0" fontId="27" fillId="0" borderId="1" xfId="0" applyFont="1" applyBorder="1" applyAlignment="1">
      <alignment horizontal="center" vertical="top"/>
    </xf>
    <xf numFmtId="0" fontId="5" fillId="0" borderId="1" xfId="0" applyNumberFormat="1" applyFont="1" applyBorder="1" applyAlignment="1">
      <alignment horizontal="center" vertical="center"/>
    </xf>
    <xf numFmtId="4" fontId="5" fillId="0" borderId="1" xfId="0" applyNumberFormat="1" applyFont="1" applyBorder="1" applyAlignment="1">
      <alignment horizontal="center"/>
    </xf>
    <xf numFmtId="4" fontId="5" fillId="0" borderId="1" xfId="0" applyNumberFormat="1" applyFont="1" applyBorder="1" applyAlignment="1">
      <alignment horizontal="center" vertical="center"/>
    </xf>
    <xf numFmtId="0" fontId="1" fillId="5" borderId="1" xfId="0" applyFont="1" applyFill="1" applyBorder="1" applyAlignment="1">
      <alignment wrapText="1"/>
    </xf>
    <xf numFmtId="49" fontId="4" fillId="3"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4" fillId="0" borderId="7" xfId="0" applyFont="1" applyBorder="1" applyAlignment="1">
      <alignment horizontal="center" vertical="center"/>
    </xf>
    <xf numFmtId="0" fontId="1" fillId="3" borderId="1" xfId="0" applyFont="1" applyFill="1" applyBorder="1"/>
    <xf numFmtId="0" fontId="1" fillId="0" borderId="1" xfId="0" applyFont="1" applyFill="1" applyBorder="1"/>
    <xf numFmtId="0" fontId="9" fillId="0" borderId="1" xfId="0" applyFont="1" applyFill="1" applyBorder="1" applyAlignment="1">
      <alignment wrapText="1"/>
    </xf>
    <xf numFmtId="0" fontId="21" fillId="0" borderId="1" xfId="0" applyFont="1" applyBorder="1" applyAlignment="1">
      <alignment vertical="top" wrapText="1"/>
    </xf>
    <xf numFmtId="0" fontId="19" fillId="0" borderId="0" xfId="0" applyFont="1"/>
    <xf numFmtId="0" fontId="21" fillId="0" borderId="1" xfId="0" applyFont="1" applyBorder="1" applyAlignment="1">
      <alignment horizontal="left" vertical="top" wrapText="1"/>
    </xf>
    <xf numFmtId="0" fontId="4" fillId="0" borderId="7" xfId="0" applyFont="1" applyBorder="1" applyAlignment="1">
      <alignment horizontal="center" vertical="center"/>
    </xf>
    <xf numFmtId="0" fontId="4" fillId="5" borderId="1" xfId="0" applyFont="1" applyFill="1" applyBorder="1" applyAlignment="1">
      <alignment wrapText="1"/>
    </xf>
    <xf numFmtId="49"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3" borderId="1" xfId="0" applyNumberFormat="1" applyFont="1" applyFill="1" applyBorder="1" applyAlignment="1">
      <alignment horizontal="center"/>
    </xf>
    <xf numFmtId="0" fontId="5" fillId="0" borderId="1" xfId="0" applyNumberFormat="1" applyFont="1" applyBorder="1" applyAlignment="1">
      <alignment horizontal="center"/>
    </xf>
    <xf numFmtId="0" fontId="4" fillId="3" borderId="1" xfId="0" applyNumberFormat="1" applyFont="1" applyFill="1" applyBorder="1" applyAlignment="1">
      <alignment horizontal="center" vertical="center"/>
    </xf>
    <xf numFmtId="0" fontId="0" fillId="0" borderId="0" xfId="0"/>
    <xf numFmtId="0" fontId="1" fillId="0" borderId="1" xfId="0" applyFont="1" applyBorder="1"/>
    <xf numFmtId="0" fontId="9" fillId="0" borderId="1" xfId="0" applyFont="1" applyBorder="1" applyAlignment="1">
      <alignment vertical="top" wrapText="1"/>
    </xf>
    <xf numFmtId="0" fontId="4" fillId="0" borderId="7" xfId="0" applyFont="1" applyBorder="1" applyAlignment="1">
      <alignment horizontal="center" vertical="center"/>
    </xf>
    <xf numFmtId="165" fontId="4" fillId="4" borderId="1" xfId="0" applyNumberFormat="1" applyFont="1" applyFill="1" applyBorder="1" applyAlignment="1">
      <alignment horizontal="center" vertical="center"/>
    </xf>
    <xf numFmtId="0" fontId="2" fillId="0" borderId="1" xfId="0" applyFont="1" applyFill="1" applyBorder="1" applyAlignment="1">
      <alignment vertical="center" wrapText="1"/>
    </xf>
    <xf numFmtId="165"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 fillId="5" borderId="0" xfId="0" applyFont="1" applyFill="1" applyBorder="1" applyAlignment="1">
      <alignment wrapText="1"/>
    </xf>
    <xf numFmtId="0" fontId="1" fillId="3" borderId="0" xfId="0" applyFont="1" applyFill="1" applyBorder="1" applyAlignment="1">
      <alignment wrapText="1"/>
    </xf>
    <xf numFmtId="0" fontId="4" fillId="0" borderId="7" xfId="0" applyFont="1" applyBorder="1" applyAlignment="1">
      <alignment horizontal="center" vertical="center"/>
    </xf>
    <xf numFmtId="49" fontId="5" fillId="0" borderId="1" xfId="0" applyNumberFormat="1" applyFont="1" applyBorder="1" applyAlignment="1">
      <alignment horizontal="center" vertical="center" wrapText="1"/>
    </xf>
    <xf numFmtId="0" fontId="28" fillId="0" borderId="0" xfId="0" applyFont="1"/>
    <xf numFmtId="0" fontId="0" fillId="0" borderId="0" xfId="0"/>
    <xf numFmtId="0" fontId="1" fillId="0" borderId="1" xfId="0" applyFont="1" applyBorder="1"/>
    <xf numFmtId="0" fontId="1"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4" fillId="3" borderId="1" xfId="0" applyFont="1" applyFill="1" applyBorder="1" applyAlignment="1">
      <alignment horizontal="left" vertical="center"/>
    </xf>
    <xf numFmtId="165" fontId="5" fillId="0" borderId="1" xfId="0" applyNumberFormat="1" applyFont="1" applyBorder="1" applyAlignment="1">
      <alignment horizontal="center" vertical="center"/>
    </xf>
    <xf numFmtId="165" fontId="4" fillId="3" borderId="1" xfId="0" applyNumberFormat="1" applyFont="1" applyFill="1" applyBorder="1" applyAlignment="1">
      <alignment horizontal="center" vertical="center"/>
    </xf>
    <xf numFmtId="0" fontId="2" fillId="0" borderId="1" xfId="0" applyFont="1" applyBorder="1" applyAlignment="1">
      <alignment horizontal="justify" vertical="top"/>
    </xf>
    <xf numFmtId="165" fontId="4" fillId="4" borderId="1" xfId="0" applyNumberFormat="1" applyFont="1" applyFill="1" applyBorder="1" applyAlignment="1">
      <alignment horizontal="center" vertical="center"/>
    </xf>
    <xf numFmtId="0" fontId="12" fillId="4" borderId="1" xfId="0" applyFont="1" applyFill="1" applyBorder="1" applyAlignment="1">
      <alignment vertical="top" wrapText="1"/>
    </xf>
    <xf numFmtId="0" fontId="1" fillId="5" borderId="1" xfId="0" applyFont="1" applyFill="1" applyBorder="1" applyAlignment="1">
      <alignment wrapText="1"/>
    </xf>
    <xf numFmtId="49" fontId="5" fillId="0" borderId="1" xfId="0" applyNumberFormat="1" applyFont="1" applyBorder="1" applyAlignment="1">
      <alignment horizontal="center" vertical="center"/>
    </xf>
    <xf numFmtId="165" fontId="5" fillId="3"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5" borderId="1" xfId="0" applyFont="1" applyFill="1" applyBorder="1" applyAlignment="1">
      <alignment vertical="center" wrapText="1"/>
    </xf>
    <xf numFmtId="0" fontId="10" fillId="4" borderId="1" xfId="0" applyFont="1" applyFill="1" applyBorder="1" applyAlignment="1">
      <alignment horizontal="center" vertical="center"/>
    </xf>
    <xf numFmtId="165" fontId="4" fillId="4" borderId="1" xfId="0" applyNumberFormat="1" applyFont="1" applyFill="1" applyBorder="1" applyAlignment="1">
      <alignment horizontal="center"/>
    </xf>
    <xf numFmtId="0" fontId="1" fillId="3" borderId="1" xfId="0" applyNumberFormat="1" applyFont="1" applyFill="1" applyBorder="1"/>
    <xf numFmtId="0" fontId="0" fillId="3" borderId="1" xfId="0" applyFill="1" applyBorder="1"/>
    <xf numFmtId="0" fontId="4" fillId="0" borderId="7"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horizontal="center" vertical="center"/>
    </xf>
    <xf numFmtId="0" fontId="1" fillId="4" borderId="1" xfId="0" applyFont="1" applyFill="1" applyBorder="1" applyAlignment="1">
      <alignment horizontal="center"/>
    </xf>
    <xf numFmtId="165" fontId="12" fillId="0" borderId="1" xfId="0" applyNumberFormat="1" applyFont="1" applyBorder="1" applyAlignment="1">
      <alignment horizontal="center" vertical="center"/>
    </xf>
    <xf numFmtId="0" fontId="12" fillId="0" borderId="1" xfId="0" applyFont="1" applyBorder="1" applyAlignment="1">
      <alignment horizontal="center"/>
    </xf>
    <xf numFmtId="0" fontId="12" fillId="0" borderId="1" xfId="0" applyFont="1" applyBorder="1"/>
    <xf numFmtId="165" fontId="23" fillId="4" borderId="1" xfId="0" applyNumberFormat="1" applyFont="1" applyFill="1" applyBorder="1" applyAlignment="1">
      <alignment horizontal="center" vertical="center"/>
    </xf>
    <xf numFmtId="0" fontId="23" fillId="4" borderId="1" xfId="0" applyNumberFormat="1" applyFont="1" applyFill="1" applyBorder="1" applyAlignment="1">
      <alignment horizontal="center" vertical="center"/>
    </xf>
    <xf numFmtId="165" fontId="12" fillId="0" borderId="1" xfId="0" applyNumberFormat="1" applyFont="1" applyBorder="1" applyAlignment="1">
      <alignment horizontal="center"/>
    </xf>
    <xf numFmtId="0" fontId="12" fillId="4"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165" fontId="12" fillId="4" borderId="1" xfId="0" applyNumberFormat="1" applyFont="1" applyFill="1" applyBorder="1" applyAlignment="1">
      <alignment horizontal="center" vertical="center"/>
    </xf>
    <xf numFmtId="0" fontId="4" fillId="0" borderId="1" xfId="0" applyFont="1" applyBorder="1"/>
    <xf numFmtId="165" fontId="1" fillId="0" borderId="1" xfId="0" applyNumberFormat="1" applyFont="1" applyFill="1" applyBorder="1" applyAlignment="1">
      <alignment horizontal="center" vertical="center"/>
    </xf>
    <xf numFmtId="165" fontId="5" fillId="4" borderId="1" xfId="0" applyNumberFormat="1" applyFont="1" applyFill="1" applyBorder="1" applyAlignment="1">
      <alignment horizontal="center" vertical="center"/>
    </xf>
    <xf numFmtId="165" fontId="1" fillId="4" borderId="1" xfId="0" applyNumberFormat="1" applyFont="1" applyFill="1" applyBorder="1" applyAlignment="1">
      <alignment horizontal="center" vertical="top"/>
    </xf>
    <xf numFmtId="49" fontId="1" fillId="4" borderId="1" xfId="0" applyNumberFormat="1" applyFont="1" applyFill="1" applyBorder="1" applyAlignment="1">
      <alignment horizontal="center"/>
    </xf>
    <xf numFmtId="0" fontId="4" fillId="0" borderId="7" xfId="0" applyFont="1" applyBorder="1" applyAlignment="1">
      <alignment horizontal="center" vertical="center"/>
    </xf>
    <xf numFmtId="0" fontId="4" fillId="0" borderId="7" xfId="0" applyFont="1" applyBorder="1" applyAlignment="1">
      <alignment horizontal="center" vertical="center"/>
    </xf>
    <xf numFmtId="0" fontId="1" fillId="0" borderId="1" xfId="0" applyFont="1" applyBorder="1" applyAlignment="1">
      <alignment horizontal="center"/>
    </xf>
    <xf numFmtId="165" fontId="10" fillId="3"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0" fillId="3" borderId="1" xfId="0" applyNumberFormat="1" applyFont="1" applyFill="1" applyBorder="1" applyAlignment="1">
      <alignment horizontal="center"/>
    </xf>
    <xf numFmtId="0" fontId="10" fillId="3" borderId="1" xfId="0" applyNumberFormat="1" applyFont="1" applyFill="1" applyBorder="1" applyAlignment="1">
      <alignment horizontal="center"/>
    </xf>
    <xf numFmtId="0" fontId="12" fillId="4" borderId="1" xfId="0" applyFont="1" applyFill="1" applyBorder="1" applyAlignment="1">
      <alignment horizontal="center" vertical="center"/>
    </xf>
    <xf numFmtId="165" fontId="12" fillId="4"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0" fillId="3" borderId="0" xfId="0" applyFill="1"/>
    <xf numFmtId="0" fontId="4" fillId="0" borderId="7" xfId="0" applyFont="1" applyFill="1" applyBorder="1" applyAlignment="1">
      <alignment horizontal="center" vertical="center"/>
    </xf>
    <xf numFmtId="49" fontId="10" fillId="0" borderId="1" xfId="0" applyNumberFormat="1" applyFont="1" applyFill="1" applyBorder="1" applyAlignment="1">
      <alignment horizontal="center"/>
    </xf>
    <xf numFmtId="0" fontId="10" fillId="0" borderId="1" xfId="0" applyNumberFormat="1" applyFont="1" applyFill="1" applyBorder="1" applyAlignment="1">
      <alignment horizontal="center"/>
    </xf>
    <xf numFmtId="0" fontId="4" fillId="2" borderId="1" xfId="0" applyFont="1" applyFill="1" applyBorder="1" applyAlignment="1">
      <alignment wrapText="1"/>
    </xf>
    <xf numFmtId="0" fontId="20" fillId="5" borderId="20" xfId="6" applyNumberFormat="1" applyFont="1" applyFill="1" applyProtection="1">
      <alignment vertical="top" wrapText="1"/>
    </xf>
    <xf numFmtId="0" fontId="1" fillId="5" borderId="0" xfId="0" applyFont="1" applyFill="1"/>
    <xf numFmtId="0" fontId="5" fillId="0" borderId="1" xfId="0" applyFont="1" applyFill="1" applyBorder="1" applyAlignment="1">
      <alignment horizontal="center" vertical="top"/>
    </xf>
    <xf numFmtId="0" fontId="29" fillId="0" borderId="1" xfId="0" applyFont="1" applyBorder="1"/>
    <xf numFmtId="0" fontId="20" fillId="2" borderId="20" xfId="6" applyNumberFormat="1" applyFont="1" applyFill="1" applyProtection="1">
      <alignment vertical="top" wrapText="1"/>
    </xf>
    <xf numFmtId="0" fontId="4" fillId="0" borderId="1" xfId="0" applyNumberFormat="1" applyFont="1" applyFill="1" applyBorder="1" applyAlignment="1">
      <alignment horizontal="center" vertical="center"/>
    </xf>
    <xf numFmtId="0" fontId="1" fillId="7" borderId="1" xfId="0" applyFont="1" applyFill="1" applyBorder="1"/>
    <xf numFmtId="0" fontId="1" fillId="7" borderId="1" xfId="0" applyFont="1" applyFill="1" applyBorder="1" applyAlignment="1">
      <alignment horizontal="center" vertical="center"/>
    </xf>
    <xf numFmtId="165" fontId="1" fillId="7" borderId="1" xfId="0" applyNumberFormat="1" applyFont="1" applyFill="1" applyBorder="1" applyAlignment="1">
      <alignment horizontal="center"/>
    </xf>
    <xf numFmtId="165" fontId="1" fillId="7" borderId="1"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49" fontId="1" fillId="7" borderId="1" xfId="0" applyNumberFormat="1" applyFont="1" applyFill="1" applyBorder="1" applyAlignment="1">
      <alignment horizontal="center" vertical="center"/>
    </xf>
    <xf numFmtId="2" fontId="1" fillId="7" borderId="1" xfId="0" applyNumberFormat="1" applyFont="1" applyFill="1" applyBorder="1" applyAlignment="1">
      <alignment horizontal="center" vertical="center"/>
    </xf>
    <xf numFmtId="2"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center" vertical="center"/>
    </xf>
    <xf numFmtId="0" fontId="1" fillId="7" borderId="1" xfId="0" applyFont="1" applyFill="1" applyBorder="1" applyAlignment="1">
      <alignment horizontal="center"/>
    </xf>
    <xf numFmtId="0" fontId="5" fillId="7" borderId="1" xfId="0" applyFont="1" applyFill="1" applyBorder="1" applyAlignment="1">
      <alignment horizontal="center" vertical="center"/>
    </xf>
    <xf numFmtId="0" fontId="5" fillId="7" borderId="1" xfId="0" applyFont="1" applyFill="1" applyBorder="1" applyAlignment="1">
      <alignment horizontal="center"/>
    </xf>
    <xf numFmtId="0" fontId="1" fillId="7" borderId="1" xfId="0" applyFont="1" applyFill="1" applyBorder="1" applyAlignment="1">
      <alignment wrapText="1"/>
    </xf>
    <xf numFmtId="0" fontId="5" fillId="7" borderId="1" xfId="0"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2" fontId="21" fillId="7" borderId="1" xfId="0" applyNumberFormat="1" applyFont="1" applyFill="1" applyBorder="1" applyAlignment="1">
      <alignment horizontal="left" vertical="top" wrapText="1"/>
    </xf>
    <xf numFmtId="0" fontId="4" fillId="7" borderId="1" xfId="0" applyFont="1" applyFill="1" applyBorder="1" applyAlignment="1">
      <alignment horizontal="left" vertical="center"/>
    </xf>
    <xf numFmtId="165" fontId="1" fillId="7" borderId="13" xfId="0" applyNumberFormat="1" applyFont="1" applyFill="1" applyBorder="1" applyAlignment="1">
      <alignment horizontal="center" vertical="center"/>
    </xf>
    <xf numFmtId="0" fontId="4" fillId="7" borderId="1" xfId="0" applyFont="1" applyFill="1" applyBorder="1" applyAlignment="1">
      <alignment vertical="center" wrapText="1"/>
    </xf>
    <xf numFmtId="0" fontId="0" fillId="7" borderId="1" xfId="0" applyFill="1" applyBorder="1"/>
    <xf numFmtId="0" fontId="9" fillId="7" borderId="1" xfId="0" applyFont="1" applyFill="1" applyBorder="1" applyAlignment="1">
      <alignment wrapText="1"/>
    </xf>
    <xf numFmtId="165"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2" fillId="7" borderId="1" xfId="0" applyFont="1" applyFill="1" applyBorder="1" applyAlignment="1">
      <alignment vertical="top" wrapText="1"/>
    </xf>
    <xf numFmtId="49" fontId="1" fillId="7" borderId="1" xfId="0" applyNumberFormat="1" applyFont="1" applyFill="1" applyBorder="1" applyAlignment="1">
      <alignment horizontal="center"/>
    </xf>
    <xf numFmtId="0" fontId="1" fillId="7" borderId="2" xfId="0" applyFont="1" applyFill="1" applyBorder="1" applyAlignment="1">
      <alignment wrapText="1"/>
    </xf>
    <xf numFmtId="165" fontId="1" fillId="7" borderId="2" xfId="0" applyNumberFormat="1" applyFont="1" applyFill="1" applyBorder="1" applyAlignment="1">
      <alignment horizontal="center" vertical="center"/>
    </xf>
    <xf numFmtId="2" fontId="1" fillId="7" borderId="2" xfId="0" applyNumberFormat="1" applyFont="1" applyFill="1" applyBorder="1" applyAlignment="1">
      <alignment horizontal="center" vertical="center"/>
    </xf>
    <xf numFmtId="0" fontId="1" fillId="7" borderId="2" xfId="0" applyFont="1" applyFill="1" applyBorder="1"/>
    <xf numFmtId="0" fontId="0" fillId="7" borderId="2" xfId="0" applyFill="1" applyBorder="1"/>
    <xf numFmtId="0" fontId="4" fillId="7" borderId="3" xfId="0" applyFont="1" applyFill="1" applyBorder="1" applyAlignment="1">
      <alignment vertical="center" wrapText="1"/>
    </xf>
    <xf numFmtId="0" fontId="1" fillId="7" borderId="3" xfId="0" applyFont="1" applyFill="1" applyBorder="1"/>
    <xf numFmtId="0" fontId="17" fillId="7" borderId="1" xfId="0" applyFont="1" applyFill="1" applyBorder="1" applyAlignment="1">
      <alignment horizontal="justify" vertical="center"/>
    </xf>
    <xf numFmtId="0" fontId="0" fillId="7" borderId="1" xfId="0" applyFill="1" applyBorder="1" applyAlignment="1">
      <alignment horizontal="center" vertical="center"/>
    </xf>
    <xf numFmtId="0" fontId="2" fillId="7" borderId="1" xfId="0" applyFont="1" applyFill="1" applyBorder="1" applyAlignment="1">
      <alignment horizontal="left" vertical="top" wrapText="1"/>
    </xf>
    <xf numFmtId="0" fontId="1" fillId="7" borderId="1" xfId="0" applyFont="1" applyFill="1" applyBorder="1" applyAlignment="1">
      <alignment horizontal="left" wrapText="1"/>
    </xf>
    <xf numFmtId="0" fontId="4" fillId="7" borderId="1" xfId="0" applyFont="1" applyFill="1" applyBorder="1" applyAlignment="1">
      <alignment horizontal="left" vertical="center" wrapText="1"/>
    </xf>
    <xf numFmtId="0" fontId="2" fillId="7" borderId="1" xfId="0" applyFont="1" applyFill="1" applyBorder="1" applyAlignment="1">
      <alignment horizontal="justify" vertical="center"/>
    </xf>
    <xf numFmtId="0" fontId="4" fillId="7" borderId="0" xfId="0" applyFont="1" applyFill="1" applyAlignment="1">
      <alignment vertical="center" wrapText="1"/>
    </xf>
    <xf numFmtId="0" fontId="9" fillId="7" borderId="1" xfId="0" applyNumberFormat="1" applyFont="1" applyFill="1" applyBorder="1" applyAlignment="1">
      <alignment horizontal="left" vertical="top" wrapText="1"/>
    </xf>
    <xf numFmtId="0" fontId="10" fillId="7" borderId="1" xfId="0" applyFont="1" applyFill="1" applyBorder="1" applyAlignment="1">
      <alignment horizontal="left" vertical="center" wrapText="1"/>
    </xf>
    <xf numFmtId="0" fontId="9" fillId="7" borderId="1" xfId="0" applyFont="1" applyFill="1" applyBorder="1" applyAlignment="1">
      <alignment vertical="top" wrapText="1"/>
    </xf>
    <xf numFmtId="49" fontId="10"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0" fontId="9" fillId="7" borderId="1" xfId="0" applyFont="1" applyFill="1" applyBorder="1" applyAlignment="1">
      <alignment vertical="center" wrapText="1"/>
    </xf>
    <xf numFmtId="0" fontId="16" fillId="7" borderId="1" xfId="0" applyFont="1" applyFill="1" applyBorder="1" applyAlignment="1">
      <alignment horizontal="center"/>
    </xf>
    <xf numFmtId="0" fontId="9" fillId="7" borderId="1" xfId="0" applyFont="1" applyFill="1" applyBorder="1" applyAlignment="1">
      <alignment horizontal="justify" vertical="center"/>
    </xf>
    <xf numFmtId="0" fontId="9" fillId="7" borderId="1" xfId="0" applyNumberFormat="1" applyFont="1" applyFill="1" applyBorder="1" applyAlignment="1">
      <alignment wrapText="1"/>
    </xf>
    <xf numFmtId="0" fontId="9" fillId="7" borderId="1" xfId="0" applyFont="1" applyFill="1" applyBorder="1" applyAlignment="1">
      <alignment horizontal="left" vertical="top" wrapText="1"/>
    </xf>
    <xf numFmtId="165" fontId="10" fillId="7" borderId="1" xfId="0" applyNumberFormat="1" applyFont="1" applyFill="1" applyBorder="1" applyAlignment="1">
      <alignment horizontal="center" vertical="center"/>
    </xf>
    <xf numFmtId="0" fontId="4" fillId="7" borderId="0" xfId="0" applyFont="1" applyFill="1" applyAlignment="1">
      <alignment horizontal="justify" vertical="center"/>
    </xf>
    <xf numFmtId="0" fontId="9" fillId="7" borderId="3" xfId="0" applyFont="1" applyFill="1" applyBorder="1" applyAlignment="1">
      <alignment wrapText="1"/>
    </xf>
    <xf numFmtId="0" fontId="7" fillId="7" borderId="1" xfId="0" applyFont="1" applyFill="1" applyBorder="1" applyAlignment="1">
      <alignment horizontal="center" vertical="top"/>
    </xf>
    <xf numFmtId="0" fontId="1" fillId="7" borderId="1" xfId="0" applyFont="1" applyFill="1" applyBorder="1" applyAlignment="1">
      <alignment horizontal="center" vertical="top"/>
    </xf>
    <xf numFmtId="0" fontId="9" fillId="7" borderId="3" xfId="0" applyFont="1" applyFill="1" applyBorder="1" applyAlignment="1">
      <alignment vertical="top" wrapText="1"/>
    </xf>
    <xf numFmtId="0" fontId="4" fillId="7" borderId="1" xfId="0" applyFont="1" applyFill="1" applyBorder="1" applyAlignment="1">
      <alignment wrapText="1"/>
    </xf>
    <xf numFmtId="49" fontId="5" fillId="7" borderId="1" xfId="0" applyNumberFormat="1" applyFont="1" applyFill="1" applyBorder="1" applyAlignment="1">
      <alignment horizontal="center"/>
    </xf>
    <xf numFmtId="0" fontId="5" fillId="7" borderId="1" xfId="0" applyNumberFormat="1" applyFont="1" applyFill="1" applyBorder="1" applyAlignment="1">
      <alignment horizontal="center"/>
    </xf>
    <xf numFmtId="0" fontId="27" fillId="7" borderId="1" xfId="0" applyFont="1" applyFill="1" applyBorder="1" applyAlignment="1">
      <alignment horizontal="center" vertical="top"/>
    </xf>
    <xf numFmtId="0" fontId="5" fillId="7" borderId="1" xfId="0" applyFont="1" applyFill="1" applyBorder="1" applyAlignment="1">
      <alignment wrapText="1"/>
    </xf>
    <xf numFmtId="0" fontId="5" fillId="7" borderId="1" xfId="0" applyFont="1" applyFill="1" applyBorder="1"/>
    <xf numFmtId="0" fontId="5" fillId="7" borderId="1" xfId="0" applyFont="1" applyFill="1" applyBorder="1" applyAlignment="1">
      <alignment horizontal="center" vertical="top"/>
    </xf>
    <xf numFmtId="0" fontId="5" fillId="7" borderId="0" xfId="0" applyFont="1" applyFill="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6" fillId="0" borderId="2" xfId="0" applyFont="1" applyBorder="1" applyAlignment="1">
      <alignment vertical="top"/>
    </xf>
    <xf numFmtId="0" fontId="0" fillId="0" borderId="3" xfId="0" applyBorder="1" applyAlignment="1"/>
    <xf numFmtId="0" fontId="4" fillId="0" borderId="1" xfId="0" applyFont="1" applyBorder="1" applyAlignment="1">
      <alignment horizontal="center" vertical="center"/>
    </xf>
    <xf numFmtId="0" fontId="16" fillId="7" borderId="14" xfId="0" applyFont="1" applyFill="1" applyBorder="1" applyAlignment="1">
      <alignment horizontal="center"/>
    </xf>
    <xf numFmtId="0" fontId="16" fillId="7" borderId="15" xfId="0" applyFont="1" applyFill="1" applyBorder="1" applyAlignment="1">
      <alignment horizontal="center"/>
    </xf>
    <xf numFmtId="0" fontId="16" fillId="7" borderId="16" xfId="0" applyFont="1" applyFill="1" applyBorder="1" applyAlignment="1">
      <alignment horizont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16" fillId="7" borderId="8" xfId="0" applyFont="1" applyFill="1" applyBorder="1" applyAlignment="1">
      <alignment horizontal="center"/>
    </xf>
    <xf numFmtId="0" fontId="16" fillId="7" borderId="19" xfId="0" applyFont="1" applyFill="1" applyBorder="1" applyAlignment="1">
      <alignment horizontal="center"/>
    </xf>
    <xf numFmtId="166" fontId="1" fillId="0" borderId="4" xfId="0" applyNumberFormat="1"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5" fillId="6" borderId="0" xfId="0" applyFont="1" applyFill="1" applyBorder="1" applyAlignment="1">
      <alignment horizontal="center" vertical="center"/>
    </xf>
    <xf numFmtId="0" fontId="15" fillId="6" borderId="10" xfId="0" applyFont="1" applyFill="1" applyBorder="1" applyAlignment="1">
      <alignment horizontal="center" vertical="center"/>
    </xf>
    <xf numFmtId="0" fontId="0" fillId="0" borderId="1" xfId="0" applyBorder="1" applyAlignment="1">
      <alignment horizontal="center" vertical="center"/>
    </xf>
    <xf numFmtId="0" fontId="16" fillId="6" borderId="14" xfId="0" applyFont="1" applyFill="1" applyBorder="1" applyAlignment="1">
      <alignment horizontal="center"/>
    </xf>
    <xf numFmtId="0" fontId="16" fillId="6" borderId="15" xfId="0" applyFont="1" applyFill="1" applyBorder="1" applyAlignment="1">
      <alignment horizontal="center"/>
    </xf>
    <xf numFmtId="0" fontId="16" fillId="6" borderId="16" xfId="0"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left" vertical="center" wrapText="1"/>
    </xf>
    <xf numFmtId="0" fontId="0" fillId="0" borderId="3" xfId="0" applyBorder="1" applyAlignment="1">
      <alignment vertical="center"/>
    </xf>
    <xf numFmtId="0" fontId="16" fillId="6" borderId="12" xfId="0" applyFont="1" applyFill="1" applyBorder="1" applyAlignment="1">
      <alignment horizontal="center"/>
    </xf>
    <xf numFmtId="0" fontId="16" fillId="6" borderId="8" xfId="0" applyFont="1" applyFill="1" applyBorder="1" applyAlignment="1">
      <alignment horizontal="center"/>
    </xf>
    <xf numFmtId="0" fontId="16" fillId="6" borderId="9" xfId="0" applyFont="1" applyFill="1" applyBorder="1" applyAlignment="1">
      <alignment horizontal="center"/>
    </xf>
    <xf numFmtId="0" fontId="1" fillId="4" borderId="1" xfId="0" applyFont="1" applyFill="1" applyBorder="1" applyAlignment="1">
      <alignment horizontal="center"/>
    </xf>
    <xf numFmtId="0" fontId="16" fillId="7" borderId="12" xfId="0" applyFont="1" applyFill="1" applyBorder="1" applyAlignment="1">
      <alignment horizontal="center"/>
    </xf>
    <xf numFmtId="0" fontId="16" fillId="7" borderId="9" xfId="0" applyFont="1" applyFill="1" applyBorder="1" applyAlignment="1">
      <alignment horizontal="center"/>
    </xf>
    <xf numFmtId="0" fontId="16" fillId="7" borderId="4" xfId="0" applyFont="1" applyFill="1" applyBorder="1" applyAlignment="1">
      <alignment horizontal="center"/>
    </xf>
    <xf numFmtId="0" fontId="16" fillId="7" borderId="5" xfId="0" applyFont="1" applyFill="1" applyBorder="1" applyAlignment="1">
      <alignment horizontal="center"/>
    </xf>
    <xf numFmtId="0" fontId="16" fillId="7" borderId="6"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vertical="center"/>
    </xf>
    <xf numFmtId="0" fontId="19" fillId="0" borderId="3" xfId="0" applyFont="1" applyBorder="1" applyAlignment="1">
      <alignment horizontal="center" vertical="center"/>
    </xf>
    <xf numFmtId="0" fontId="1" fillId="0" borderId="0" xfId="0" applyFont="1" applyAlignment="1">
      <alignment horizontal="left" vertical="top" wrapText="1"/>
    </xf>
    <xf numFmtId="0" fontId="23" fillId="0" borderId="0" xfId="0" applyFont="1" applyAlignment="1">
      <alignment horizontal="center" vertical="center" wrapText="1"/>
    </xf>
  </cellXfs>
  <cellStyles count="7">
    <cellStyle name="xl37" xfId="6"/>
    <cellStyle name="Обычный" xfId="0" builtinId="0"/>
    <cellStyle name="Процентный" xfId="2" builtinId="5"/>
    <cellStyle name="Финансовый" xfId="1" builtinId="3"/>
    <cellStyle name="Финансовый 2" xfId="3"/>
    <cellStyle name="Финансовый 2 2" xfId="5"/>
    <cellStyle name="Финансовый 3" xfId="4"/>
  </cellStyles>
  <dxfs count="0"/>
  <tableStyles count="0" defaultTableStyle="TableStyleMedium9" defaultPivotStyle="PivotStyleLight16"/>
  <colors>
    <mruColors>
      <color rgb="FFFF99CC"/>
      <color rgb="FF66FF99"/>
      <color rgb="FFFF5050"/>
      <color rgb="FFCCFF33"/>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H567"/>
  <sheetViews>
    <sheetView tabSelected="1" topLeftCell="A561" zoomScaleNormal="100" workbookViewId="0">
      <selection activeCell="B269" sqref="B269"/>
    </sheetView>
  </sheetViews>
  <sheetFormatPr defaultRowHeight="15" x14ac:dyDescent="0.25"/>
  <cols>
    <col min="1" max="1" width="6" customWidth="1"/>
    <col min="2" max="2" width="45.7109375" customWidth="1"/>
    <col min="3" max="3" width="15.28515625" customWidth="1"/>
    <col min="4" max="4" width="14.7109375" customWidth="1"/>
    <col min="5" max="5" width="15.42578125" customWidth="1"/>
    <col min="6" max="6" width="41.28515625" customWidth="1"/>
  </cols>
  <sheetData>
    <row r="2" spans="1:6" ht="15.75" x14ac:dyDescent="0.25">
      <c r="B2" s="301" t="s">
        <v>0</v>
      </c>
      <c r="C2" s="301"/>
      <c r="D2" s="301"/>
      <c r="E2" s="301"/>
      <c r="F2" s="301"/>
    </row>
    <row r="3" spans="1:6" ht="47.25" customHeight="1" x14ac:dyDescent="0.25">
      <c r="B3" s="302" t="s">
        <v>296</v>
      </c>
      <c r="C3" s="302"/>
      <c r="D3" s="302"/>
      <c r="E3" s="302"/>
      <c r="F3" s="302"/>
    </row>
    <row r="4" spans="1:6" ht="34.5" customHeight="1" x14ac:dyDescent="0.25">
      <c r="B4" s="307"/>
      <c r="C4" s="307"/>
      <c r="D4" s="307"/>
      <c r="E4" s="307"/>
      <c r="F4" s="307"/>
    </row>
    <row r="5" spans="1:6" ht="15.75" x14ac:dyDescent="0.25">
      <c r="B5" s="1"/>
      <c r="C5" s="1"/>
      <c r="D5" s="1"/>
      <c r="E5" s="1"/>
      <c r="F5" s="4" t="s">
        <v>8</v>
      </c>
    </row>
    <row r="6" spans="1:6" ht="19.5" customHeight="1" x14ac:dyDescent="0.25">
      <c r="A6" s="281" t="s">
        <v>11</v>
      </c>
      <c r="B6" s="305" t="s">
        <v>111</v>
      </c>
      <c r="C6" s="303" t="s">
        <v>181</v>
      </c>
      <c r="D6" s="303" t="s">
        <v>182</v>
      </c>
      <c r="E6" s="303" t="s">
        <v>183</v>
      </c>
      <c r="F6" s="305" t="s">
        <v>1</v>
      </c>
    </row>
    <row r="7" spans="1:6" ht="67.5" customHeight="1" x14ac:dyDescent="0.25">
      <c r="A7" s="282"/>
      <c r="B7" s="308"/>
      <c r="C7" s="304"/>
      <c r="D7" s="304"/>
      <c r="E7" s="304"/>
      <c r="F7" s="306"/>
    </row>
    <row r="8" spans="1:6" ht="15.75" x14ac:dyDescent="0.25">
      <c r="A8" s="16"/>
      <c r="B8" s="7" t="s">
        <v>2</v>
      </c>
      <c r="C8" s="102">
        <v>734879.12</v>
      </c>
      <c r="D8" s="112">
        <v>717712.29</v>
      </c>
      <c r="E8" s="43">
        <v>98</v>
      </c>
      <c r="F8" s="2"/>
    </row>
    <row r="9" spans="1:6" ht="15.75" x14ac:dyDescent="0.25">
      <c r="A9" s="16"/>
      <c r="B9" s="2" t="s">
        <v>3</v>
      </c>
      <c r="C9" s="117">
        <v>53068.9</v>
      </c>
      <c r="D9" s="117">
        <v>53068.9</v>
      </c>
      <c r="E9" s="115">
        <v>100</v>
      </c>
      <c r="F9" s="2"/>
    </row>
    <row r="10" spans="1:6" ht="15.75" x14ac:dyDescent="0.25">
      <c r="A10" s="16"/>
      <c r="B10" s="2" t="s">
        <v>4</v>
      </c>
      <c r="C10" s="116">
        <v>306799.5</v>
      </c>
      <c r="D10" s="113">
        <v>306588.46999999997</v>
      </c>
      <c r="E10" s="115">
        <v>100</v>
      </c>
      <c r="F10" s="2"/>
    </row>
    <row r="11" spans="1:6" ht="15.75" x14ac:dyDescent="0.25">
      <c r="A11" s="16"/>
      <c r="B11" s="2" t="s">
        <v>226</v>
      </c>
      <c r="C11" s="116">
        <v>375010.72</v>
      </c>
      <c r="D11" s="113">
        <v>358054.92</v>
      </c>
      <c r="E11" s="115">
        <v>95.5</v>
      </c>
      <c r="F11" s="2"/>
    </row>
    <row r="12" spans="1:6" ht="15.75" hidden="1" x14ac:dyDescent="0.25">
      <c r="A12" s="16"/>
      <c r="B12" s="2" t="s">
        <v>6</v>
      </c>
      <c r="C12" s="105" t="e">
        <f>C24+C72+C104+C188+C206+C244+C273+C316+C346+C391+#REF!+C419+C441+C471+#REF!</f>
        <v>#REF!</v>
      </c>
      <c r="D12" s="104" t="e">
        <f>D24+D72+D104+D188+D206+D244+D273+D316+D346+D391+#REF!+D419+D441+D471+#REF!</f>
        <v>#REF!</v>
      </c>
      <c r="E12" s="44" t="e">
        <f t="shared" ref="E12:E15" si="0">D12/C12*100</f>
        <v>#REF!</v>
      </c>
      <c r="F12" s="2"/>
    </row>
    <row r="13" spans="1:6" ht="15.75" hidden="1" x14ac:dyDescent="0.25">
      <c r="A13" s="16"/>
      <c r="B13" s="25" t="s">
        <v>7</v>
      </c>
      <c r="C13" s="106" t="e">
        <f>C25+C73+C105+C189+C207+C245+C317+C347+C392+C410+C420+#REF!+C472+#REF!+#REF!+#REF!+#REF!</f>
        <v>#REF!</v>
      </c>
      <c r="D13" s="104" t="e">
        <f>D25+D73+D105+D189+D207+D245+D317+D347+D392+D410+D420+#REF!+D472+#REF!+#REF!+#REF!+#REF!</f>
        <v>#REF!</v>
      </c>
      <c r="E13" s="44" t="e">
        <f t="shared" si="0"/>
        <v>#REF!</v>
      </c>
      <c r="F13" s="2"/>
    </row>
    <row r="14" spans="1:6" ht="46.5" hidden="1" customHeight="1" x14ac:dyDescent="0.25">
      <c r="A14" s="16"/>
      <c r="B14" s="25" t="s">
        <v>76</v>
      </c>
      <c r="C14" s="104">
        <f>C274</f>
        <v>7058.4</v>
      </c>
      <c r="D14" s="104">
        <f>D274</f>
        <v>4487.3</v>
      </c>
      <c r="E14" s="44">
        <f t="shared" si="0"/>
        <v>63.573897767199369</v>
      </c>
      <c r="F14" s="2"/>
    </row>
    <row r="15" spans="1:6" ht="15.75" hidden="1" x14ac:dyDescent="0.25">
      <c r="A15" s="16"/>
      <c r="B15" s="2" t="s">
        <v>18</v>
      </c>
      <c r="C15" s="103">
        <v>1379.45</v>
      </c>
      <c r="D15" s="104">
        <v>27.8</v>
      </c>
      <c r="E15" s="44">
        <f t="shared" si="0"/>
        <v>2.0152959512849322</v>
      </c>
      <c r="F15" s="2"/>
    </row>
    <row r="16" spans="1:6" ht="15.75" hidden="1" x14ac:dyDescent="0.25">
      <c r="A16" s="17"/>
      <c r="B16" s="26"/>
      <c r="C16" s="292"/>
      <c r="D16" s="293"/>
      <c r="E16" s="293"/>
      <c r="F16" s="294"/>
    </row>
    <row r="17" spans="1:8" ht="161.25" customHeight="1" x14ac:dyDescent="0.25">
      <c r="A17" s="283">
        <v>1</v>
      </c>
      <c r="B17" s="12" t="s">
        <v>251</v>
      </c>
      <c r="C17" s="312"/>
      <c r="D17" s="312"/>
      <c r="E17" s="312"/>
      <c r="F17" s="10" t="s">
        <v>167</v>
      </c>
    </row>
    <row r="18" spans="1:8" ht="15.75" x14ac:dyDescent="0.25">
      <c r="A18" s="283"/>
      <c r="B18" s="9" t="s">
        <v>9</v>
      </c>
      <c r="C18" s="28">
        <v>988.2</v>
      </c>
      <c r="D18" s="28">
        <v>988.16600000000005</v>
      </c>
      <c r="E18" s="56">
        <v>100</v>
      </c>
      <c r="F18" s="167"/>
    </row>
    <row r="19" spans="1:8" ht="15.75" x14ac:dyDescent="0.25">
      <c r="A19" s="283"/>
      <c r="B19" s="210" t="s">
        <v>3</v>
      </c>
      <c r="C19" s="211">
        <v>0</v>
      </c>
      <c r="D19" s="211">
        <v>0</v>
      </c>
      <c r="E19" s="212">
        <v>0</v>
      </c>
      <c r="F19" s="210"/>
    </row>
    <row r="20" spans="1:8" ht="15.75" x14ac:dyDescent="0.25">
      <c r="A20" s="283"/>
      <c r="B20" s="210" t="s">
        <v>4</v>
      </c>
      <c r="C20" s="211">
        <v>0</v>
      </c>
      <c r="D20" s="211">
        <v>0</v>
      </c>
      <c r="E20" s="213">
        <v>0</v>
      </c>
      <c r="F20" s="210"/>
    </row>
    <row r="21" spans="1:8" s="148" customFormat="1" ht="15.75" x14ac:dyDescent="0.25">
      <c r="A21" s="283"/>
      <c r="B21" s="210" t="s">
        <v>226</v>
      </c>
      <c r="C21" s="213">
        <v>988.2</v>
      </c>
      <c r="D21" s="213">
        <v>988.2</v>
      </c>
      <c r="E21" s="213">
        <v>100</v>
      </c>
      <c r="F21" s="210"/>
    </row>
    <row r="22" spans="1:8" s="148" customFormat="1" ht="63" x14ac:dyDescent="0.25">
      <c r="A22" s="283"/>
      <c r="B22" s="158" t="s">
        <v>252</v>
      </c>
      <c r="C22" s="151">
        <v>988.2</v>
      </c>
      <c r="D22" s="151">
        <v>988.16600000000005</v>
      </c>
      <c r="E22" s="151">
        <v>100</v>
      </c>
      <c r="F22" s="155" t="s">
        <v>166</v>
      </c>
    </row>
    <row r="23" spans="1:8" ht="15.75" x14ac:dyDescent="0.25">
      <c r="A23" s="283"/>
      <c r="B23" s="152" t="s">
        <v>128</v>
      </c>
      <c r="C23" s="151">
        <v>988.2</v>
      </c>
      <c r="D23" s="151">
        <v>988.16600000000005</v>
      </c>
      <c r="E23" s="161" t="s">
        <v>152</v>
      </c>
      <c r="F23" s="2"/>
    </row>
    <row r="24" spans="1:8" ht="15.75" hidden="1" x14ac:dyDescent="0.25">
      <c r="A24" s="283"/>
      <c r="B24" s="2" t="s">
        <v>6</v>
      </c>
      <c r="C24" s="6">
        <v>1072.7</v>
      </c>
      <c r="D24" s="62">
        <v>973.16</v>
      </c>
      <c r="E24" s="6">
        <f>D24/C24*100</f>
        <v>90.720611540971376</v>
      </c>
      <c r="F24" s="2"/>
    </row>
    <row r="25" spans="1:8" ht="15.75" hidden="1" x14ac:dyDescent="0.25">
      <c r="A25" s="283"/>
      <c r="B25" s="2" t="s">
        <v>7</v>
      </c>
      <c r="C25" s="62"/>
      <c r="D25" s="62"/>
      <c r="E25" s="62"/>
      <c r="F25" s="2"/>
    </row>
    <row r="26" spans="1:8" ht="15.75" hidden="1" x14ac:dyDescent="0.25">
      <c r="A26" s="52"/>
      <c r="B26" s="295" t="s">
        <v>20</v>
      </c>
      <c r="C26" s="295"/>
      <c r="D26" s="295"/>
      <c r="E26" s="295"/>
      <c r="F26" s="296"/>
    </row>
    <row r="27" spans="1:8" ht="409.5" hidden="1" x14ac:dyDescent="0.25">
      <c r="A27" s="283" t="s">
        <v>21</v>
      </c>
      <c r="B27" s="48" t="s">
        <v>22</v>
      </c>
      <c r="C27" s="62"/>
      <c r="D27" s="62"/>
      <c r="E27" s="62"/>
      <c r="F27" s="31" t="s">
        <v>99</v>
      </c>
      <c r="H27" s="64"/>
    </row>
    <row r="28" spans="1:8" ht="15.75" hidden="1" x14ac:dyDescent="0.25">
      <c r="A28" s="297"/>
      <c r="B28" s="9" t="s">
        <v>23</v>
      </c>
      <c r="C28" s="51">
        <f>C29+C30+C31+C32+C33</f>
        <v>25770.52</v>
      </c>
      <c r="D28" s="50">
        <f>D29+D30+D31+D32+D33</f>
        <v>24340.690000000002</v>
      </c>
      <c r="E28" s="51">
        <f>D28/C28*100</f>
        <v>94.451683551593064</v>
      </c>
      <c r="F28" s="54"/>
    </row>
    <row r="29" spans="1:8" ht="15.75" hidden="1" x14ac:dyDescent="0.25">
      <c r="A29" s="297"/>
      <c r="B29" s="2" t="s">
        <v>3</v>
      </c>
      <c r="C29" s="62">
        <v>150</v>
      </c>
      <c r="D29" s="62">
        <v>150</v>
      </c>
      <c r="E29" s="62">
        <f>D29/C29*100</f>
        <v>100</v>
      </c>
      <c r="F29" s="2"/>
    </row>
    <row r="30" spans="1:8" ht="15.75" hidden="1" x14ac:dyDescent="0.25">
      <c r="A30" s="297"/>
      <c r="B30" s="2" t="s">
        <v>4</v>
      </c>
      <c r="C30" s="62">
        <v>466.4</v>
      </c>
      <c r="D30" s="62">
        <v>466.4</v>
      </c>
      <c r="E30" s="62">
        <f>D30/C30*100</f>
        <v>100</v>
      </c>
      <c r="F30" s="2"/>
    </row>
    <row r="31" spans="1:8" ht="15.75" hidden="1" x14ac:dyDescent="0.25">
      <c r="A31" s="297"/>
      <c r="B31" s="2" t="s">
        <v>5</v>
      </c>
      <c r="C31" s="62">
        <v>24081.42</v>
      </c>
      <c r="D31" s="14">
        <v>22751.13</v>
      </c>
      <c r="E31" s="6">
        <f>D31/C31*100</f>
        <v>94.475865625864259</v>
      </c>
      <c r="F31" s="2"/>
    </row>
    <row r="32" spans="1:8" ht="15.75" hidden="1" x14ac:dyDescent="0.25">
      <c r="A32" s="297"/>
      <c r="B32" s="2" t="s">
        <v>6</v>
      </c>
      <c r="C32" s="6">
        <v>1072.7</v>
      </c>
      <c r="D32" s="62">
        <v>973.16</v>
      </c>
      <c r="E32" s="6">
        <f>D32/C32*100</f>
        <v>90.720611540971376</v>
      </c>
      <c r="F32" s="2"/>
    </row>
    <row r="33" spans="1:6" ht="15.75" hidden="1" x14ac:dyDescent="0.25">
      <c r="A33" s="297"/>
      <c r="B33" s="2" t="s">
        <v>7</v>
      </c>
      <c r="C33" s="62"/>
      <c r="D33" s="62"/>
      <c r="E33" s="49"/>
      <c r="F33" s="2"/>
    </row>
    <row r="34" spans="1:6" ht="306" hidden="1" customHeight="1" x14ac:dyDescent="0.25">
      <c r="A34" s="275" t="s">
        <v>24</v>
      </c>
      <c r="B34" s="48" t="s">
        <v>26</v>
      </c>
      <c r="C34" s="59"/>
      <c r="D34" s="59"/>
      <c r="E34" s="59"/>
      <c r="F34" s="89" t="s">
        <v>100</v>
      </c>
    </row>
    <row r="35" spans="1:6" ht="15.75" hidden="1" x14ac:dyDescent="0.25">
      <c r="A35" s="273"/>
      <c r="B35" s="9" t="s">
        <v>25</v>
      </c>
      <c r="C35" s="51">
        <f>C36+C37+C38+C39+C40</f>
        <v>16105.529999999999</v>
      </c>
      <c r="D35" s="50">
        <f>D36+D37+D38+D39+D40</f>
        <v>15715.82</v>
      </c>
      <c r="E35" s="51">
        <f>D35/C35*100</f>
        <v>97.580272117713605</v>
      </c>
      <c r="F35" s="2"/>
    </row>
    <row r="36" spans="1:6" ht="15.75" hidden="1" x14ac:dyDescent="0.25">
      <c r="A36" s="273"/>
      <c r="B36" s="2" t="s">
        <v>3</v>
      </c>
      <c r="C36" s="47">
        <v>82.55</v>
      </c>
      <c r="D36" s="47">
        <v>82.55</v>
      </c>
      <c r="E36" s="44">
        <v>97.539551157965988</v>
      </c>
      <c r="F36" s="2"/>
    </row>
    <row r="37" spans="1:6" ht="15.75" hidden="1" x14ac:dyDescent="0.25">
      <c r="A37" s="273"/>
      <c r="B37" s="2" t="s">
        <v>4</v>
      </c>
      <c r="C37" s="47">
        <v>184</v>
      </c>
      <c r="D37" s="47">
        <v>184</v>
      </c>
      <c r="E37" s="44">
        <v>97.539551157965988</v>
      </c>
      <c r="F37" s="2"/>
    </row>
    <row r="38" spans="1:6" ht="15.75" hidden="1" x14ac:dyDescent="0.25">
      <c r="A38" s="273"/>
      <c r="B38" s="2" t="s">
        <v>5</v>
      </c>
      <c r="C38" s="6">
        <v>15838.98</v>
      </c>
      <c r="D38" s="15">
        <v>15449.27</v>
      </c>
      <c r="E38" s="6">
        <f>D38/C38*100</f>
        <v>97.539551157965988</v>
      </c>
      <c r="F38" s="2"/>
    </row>
    <row r="39" spans="1:6" ht="15.75" hidden="1" x14ac:dyDescent="0.25">
      <c r="A39" s="273"/>
      <c r="B39" s="2" t="s">
        <v>6</v>
      </c>
      <c r="C39" s="47"/>
      <c r="D39" s="47"/>
      <c r="E39" s="47"/>
      <c r="F39" s="2"/>
    </row>
    <row r="40" spans="1:6" ht="15.75" hidden="1" x14ac:dyDescent="0.25">
      <c r="A40" s="274"/>
      <c r="B40" s="2" t="s">
        <v>7</v>
      </c>
      <c r="C40" s="47"/>
      <c r="D40" s="47"/>
      <c r="E40" s="47"/>
      <c r="F40" s="2"/>
    </row>
    <row r="41" spans="1:6" ht="264.75" hidden="1" customHeight="1" x14ac:dyDescent="0.25">
      <c r="A41" s="275" t="s">
        <v>29</v>
      </c>
      <c r="B41" s="48" t="s">
        <v>27</v>
      </c>
      <c r="C41" s="59"/>
      <c r="D41" s="59"/>
      <c r="E41" s="59"/>
      <c r="F41" s="10" t="s">
        <v>101</v>
      </c>
    </row>
    <row r="42" spans="1:6" ht="15.75" hidden="1" x14ac:dyDescent="0.25">
      <c r="A42" s="273"/>
      <c r="B42" s="9" t="s">
        <v>28</v>
      </c>
      <c r="C42" s="98">
        <f>C43+C44+C45+C46+C47</f>
        <v>15748</v>
      </c>
      <c r="D42" s="98">
        <f>D43+D44+D45+D46+D47</f>
        <v>15239.720000000001</v>
      </c>
      <c r="E42" s="51">
        <f>D42/C42*100</f>
        <v>96.772415544831091</v>
      </c>
      <c r="F42" s="2"/>
    </row>
    <row r="43" spans="1:6" ht="15.75" hidden="1" x14ac:dyDescent="0.25">
      <c r="A43" s="273"/>
      <c r="B43" s="2" t="s">
        <v>3</v>
      </c>
      <c r="C43" s="47"/>
      <c r="D43" s="47"/>
      <c r="E43" s="47"/>
      <c r="F43" s="2"/>
    </row>
    <row r="44" spans="1:6" ht="15.75" hidden="1" x14ac:dyDescent="0.25">
      <c r="A44" s="273"/>
      <c r="B44" s="2" t="s">
        <v>4</v>
      </c>
      <c r="C44" s="47">
        <v>681.7</v>
      </c>
      <c r="D44" s="47">
        <v>681.7</v>
      </c>
      <c r="E44" s="47">
        <f>D44/C44*100</f>
        <v>100</v>
      </c>
      <c r="F44" s="2"/>
    </row>
    <row r="45" spans="1:6" ht="15.75" hidden="1" x14ac:dyDescent="0.25">
      <c r="A45" s="273"/>
      <c r="B45" s="2" t="s">
        <v>5</v>
      </c>
      <c r="C45" s="47">
        <v>15066.3</v>
      </c>
      <c r="D45" s="15">
        <v>14558.02</v>
      </c>
      <c r="E45" s="6">
        <f>D45/C45*100</f>
        <v>96.626378075572632</v>
      </c>
      <c r="F45" s="2"/>
    </row>
    <row r="46" spans="1:6" ht="15.75" hidden="1" x14ac:dyDescent="0.25">
      <c r="A46" s="273"/>
      <c r="B46" s="2" t="s">
        <v>6</v>
      </c>
      <c r="C46" s="47"/>
      <c r="D46" s="47"/>
      <c r="E46" s="47"/>
      <c r="F46" s="2"/>
    </row>
    <row r="47" spans="1:6" ht="15.75" hidden="1" x14ac:dyDescent="0.25">
      <c r="A47" s="274"/>
      <c r="B47" s="2" t="s">
        <v>7</v>
      </c>
      <c r="C47" s="47"/>
      <c r="D47" s="47"/>
      <c r="E47" s="47"/>
      <c r="F47" s="2"/>
    </row>
    <row r="48" spans="1:6" ht="293.25" hidden="1" customHeight="1" x14ac:dyDescent="0.25">
      <c r="A48" s="275" t="s">
        <v>32</v>
      </c>
      <c r="B48" s="48" t="s">
        <v>30</v>
      </c>
      <c r="C48" s="59"/>
      <c r="D48" s="59"/>
      <c r="E48" s="59"/>
      <c r="F48" s="60" t="s">
        <v>77</v>
      </c>
    </row>
    <row r="49" spans="1:7" ht="15.75" hidden="1" x14ac:dyDescent="0.25">
      <c r="A49" s="273"/>
      <c r="B49" s="9" t="s">
        <v>31</v>
      </c>
      <c r="C49" s="51">
        <f>C50+C51+C52+C53+C54</f>
        <v>4015.9</v>
      </c>
      <c r="D49" s="51">
        <f>D50+D51+D52+D53+D54</f>
        <v>3924.9</v>
      </c>
      <c r="E49" s="55">
        <f>D49/C49*100</f>
        <v>97.734007320899423</v>
      </c>
      <c r="F49" s="2"/>
    </row>
    <row r="50" spans="1:7" ht="15.75" hidden="1" x14ac:dyDescent="0.25">
      <c r="A50" s="273"/>
      <c r="B50" s="2" t="s">
        <v>3</v>
      </c>
      <c r="C50" s="47"/>
      <c r="D50" s="47"/>
      <c r="E50" s="47"/>
      <c r="F50" s="2"/>
    </row>
    <row r="51" spans="1:7" ht="15.75" hidden="1" x14ac:dyDescent="0.25">
      <c r="A51" s="273"/>
      <c r="B51" s="2" t="s">
        <v>4</v>
      </c>
      <c r="C51" s="47">
        <v>49</v>
      </c>
      <c r="D51" s="47">
        <v>49</v>
      </c>
      <c r="E51" s="47">
        <f>D51/C51*100</f>
        <v>100</v>
      </c>
      <c r="F51" s="2"/>
    </row>
    <row r="52" spans="1:7" ht="15.75" hidden="1" x14ac:dyDescent="0.25">
      <c r="A52" s="273"/>
      <c r="B52" s="2" t="s">
        <v>5</v>
      </c>
      <c r="C52" s="6">
        <v>3966.9</v>
      </c>
      <c r="D52" s="6">
        <v>3875.9</v>
      </c>
      <c r="E52" s="38">
        <f>D52/C52*100</f>
        <v>97.706017293100416</v>
      </c>
      <c r="F52" s="2"/>
    </row>
    <row r="53" spans="1:7" ht="15.75" hidden="1" x14ac:dyDescent="0.25">
      <c r="A53" s="273"/>
      <c r="B53" s="2" t="s">
        <v>6</v>
      </c>
      <c r="C53" s="47"/>
      <c r="D53" s="47"/>
      <c r="E53" s="47"/>
      <c r="F53" s="2"/>
    </row>
    <row r="54" spans="1:7" ht="15.75" hidden="1" x14ac:dyDescent="0.25">
      <c r="A54" s="274"/>
      <c r="B54" s="2" t="s">
        <v>7</v>
      </c>
      <c r="C54" s="47"/>
      <c r="D54" s="47"/>
      <c r="E54" s="47"/>
      <c r="F54" s="2"/>
    </row>
    <row r="55" spans="1:7" ht="217.5" hidden="1" x14ac:dyDescent="0.25">
      <c r="A55" s="275" t="s">
        <v>35</v>
      </c>
      <c r="B55" s="48" t="s">
        <v>33</v>
      </c>
      <c r="C55" s="59"/>
      <c r="D55" s="59"/>
      <c r="E55" s="59"/>
      <c r="F55" s="29" t="s">
        <v>78</v>
      </c>
    </row>
    <row r="56" spans="1:7" ht="15.75" hidden="1" x14ac:dyDescent="0.25">
      <c r="A56" s="273"/>
      <c r="B56" s="9" t="s">
        <v>34</v>
      </c>
      <c r="C56" s="50">
        <f>C57+C58+C59+C60+C61</f>
        <v>9520.9</v>
      </c>
      <c r="D56" s="50">
        <f>D57+D58+D59+D60+D61</f>
        <v>9361.16</v>
      </c>
      <c r="E56" s="6">
        <f>D56/C56*100</f>
        <v>98.322217437427142</v>
      </c>
      <c r="F56" s="2"/>
    </row>
    <row r="57" spans="1:7" ht="15.75" hidden="1" x14ac:dyDescent="0.25">
      <c r="A57" s="273"/>
      <c r="B57" s="2" t="s">
        <v>3</v>
      </c>
      <c r="C57" s="47"/>
      <c r="D57" s="47"/>
      <c r="E57" s="47"/>
      <c r="F57" s="2"/>
    </row>
    <row r="58" spans="1:7" ht="15.75" hidden="1" x14ac:dyDescent="0.25">
      <c r="A58" s="273"/>
      <c r="B58" s="2" t="s">
        <v>4</v>
      </c>
      <c r="C58" s="47">
        <v>3211.5</v>
      </c>
      <c r="D58" s="47">
        <v>3211.5</v>
      </c>
      <c r="E58" s="47">
        <f>D58/C58*100</f>
        <v>100</v>
      </c>
      <c r="F58" s="2"/>
    </row>
    <row r="59" spans="1:7" ht="15.75" hidden="1" x14ac:dyDescent="0.25">
      <c r="A59" s="273"/>
      <c r="B59" s="2" t="s">
        <v>5</v>
      </c>
      <c r="C59" s="47">
        <v>6309.4</v>
      </c>
      <c r="D59" s="47">
        <v>6149.66</v>
      </c>
      <c r="E59" s="6">
        <f>D59/C59*100</f>
        <v>97.468222017941486</v>
      </c>
      <c r="F59" s="2"/>
    </row>
    <row r="60" spans="1:7" ht="15.75" hidden="1" x14ac:dyDescent="0.25">
      <c r="A60" s="273"/>
      <c r="B60" s="2" t="s">
        <v>6</v>
      </c>
      <c r="C60" s="47"/>
      <c r="D60" s="47"/>
      <c r="E60" s="47"/>
      <c r="F60" s="2"/>
    </row>
    <row r="61" spans="1:7" ht="15.75" hidden="1" x14ac:dyDescent="0.25">
      <c r="A61" s="274"/>
      <c r="B61" s="2" t="s">
        <v>7</v>
      </c>
      <c r="C61" s="47"/>
      <c r="D61" s="47"/>
      <c r="E61" s="47"/>
      <c r="F61" s="2"/>
      <c r="G61" s="61"/>
    </row>
    <row r="62" spans="1:7" ht="151.5" hidden="1" customHeight="1" x14ac:dyDescent="0.25">
      <c r="A62" s="275" t="s">
        <v>37</v>
      </c>
      <c r="B62" s="48" t="s">
        <v>36</v>
      </c>
      <c r="C62" s="11"/>
      <c r="D62" s="11"/>
      <c r="E62" s="11"/>
      <c r="F62" s="31" t="s">
        <v>79</v>
      </c>
    </row>
    <row r="63" spans="1:7" ht="15.75" hidden="1" x14ac:dyDescent="0.25">
      <c r="A63" s="273"/>
      <c r="B63" s="9" t="s">
        <v>38</v>
      </c>
      <c r="C63" s="50">
        <f>C64</f>
        <v>3235.6</v>
      </c>
      <c r="D63" s="50">
        <f>D64</f>
        <v>3060.22</v>
      </c>
      <c r="E63" s="51">
        <f>D63/C63*100</f>
        <v>94.579676103350224</v>
      </c>
      <c r="F63" s="2"/>
    </row>
    <row r="64" spans="1:7" ht="15.75" hidden="1" x14ac:dyDescent="0.25">
      <c r="A64" s="274"/>
      <c r="B64" s="2" t="s">
        <v>5</v>
      </c>
      <c r="C64" s="47">
        <v>3235.6</v>
      </c>
      <c r="D64" s="47">
        <v>3060.22</v>
      </c>
      <c r="E64" s="6">
        <f>D64/C64*100</f>
        <v>94.579676103350224</v>
      </c>
      <c r="F64" s="2"/>
    </row>
    <row r="65" spans="1:6" ht="380.25" customHeight="1" x14ac:dyDescent="0.25">
      <c r="A65" s="275">
        <v>2</v>
      </c>
      <c r="B65" s="5" t="s">
        <v>253</v>
      </c>
      <c r="C65" s="59"/>
      <c r="D65" s="59"/>
      <c r="E65" s="6"/>
      <c r="F65" s="10" t="s">
        <v>151</v>
      </c>
    </row>
    <row r="66" spans="1:6" ht="15.75" x14ac:dyDescent="0.25">
      <c r="A66" s="273"/>
      <c r="B66" s="9" t="s">
        <v>9</v>
      </c>
      <c r="C66" s="19">
        <v>4557.17</v>
      </c>
      <c r="D66" s="19">
        <v>4557.17</v>
      </c>
      <c r="E66" s="160">
        <v>100</v>
      </c>
      <c r="F66" s="122"/>
    </row>
    <row r="67" spans="1:6" ht="15.75" x14ac:dyDescent="0.25">
      <c r="A67" s="273"/>
      <c r="B67" s="210" t="s">
        <v>3</v>
      </c>
      <c r="C67" s="211">
        <v>0</v>
      </c>
      <c r="D67" s="211">
        <v>0</v>
      </c>
      <c r="E67" s="214">
        <v>0</v>
      </c>
      <c r="F67" s="210"/>
    </row>
    <row r="68" spans="1:6" ht="15.75" x14ac:dyDescent="0.25">
      <c r="A68" s="273"/>
      <c r="B68" s="210" t="s">
        <v>4</v>
      </c>
      <c r="C68" s="211">
        <v>0</v>
      </c>
      <c r="D68" s="211">
        <v>0</v>
      </c>
      <c r="E68" s="214">
        <v>0</v>
      </c>
      <c r="F68" s="210"/>
    </row>
    <row r="69" spans="1:6" s="148" customFormat="1" ht="15.75" x14ac:dyDescent="0.25">
      <c r="A69" s="273"/>
      <c r="B69" s="210" t="s">
        <v>226</v>
      </c>
      <c r="C69" s="213">
        <v>4557.17</v>
      </c>
      <c r="D69" s="213">
        <v>4557.17</v>
      </c>
      <c r="E69" s="214">
        <v>100</v>
      </c>
      <c r="F69" s="210"/>
    </row>
    <row r="70" spans="1:6" s="148" customFormat="1" ht="141.75" x14ac:dyDescent="0.25">
      <c r="A70" s="273"/>
      <c r="B70" s="158" t="s">
        <v>254</v>
      </c>
      <c r="C70" s="151">
        <v>4557.17</v>
      </c>
      <c r="D70" s="151">
        <v>4557.17</v>
      </c>
      <c r="E70" s="153"/>
      <c r="F70" s="155" t="s">
        <v>166</v>
      </c>
    </row>
    <row r="71" spans="1:6" ht="15.75" x14ac:dyDescent="0.25">
      <c r="A71" s="273"/>
      <c r="B71" s="152" t="s">
        <v>128</v>
      </c>
      <c r="C71" s="151">
        <v>4557.17</v>
      </c>
      <c r="D71" s="151">
        <v>4557.17</v>
      </c>
      <c r="E71" s="15">
        <v>100</v>
      </c>
      <c r="F71" s="2"/>
    </row>
    <row r="72" spans="1:6" ht="15.75" hidden="1" x14ac:dyDescent="0.25">
      <c r="A72" s="273"/>
      <c r="B72" s="2" t="s">
        <v>6</v>
      </c>
      <c r="C72" s="6">
        <v>1420</v>
      </c>
      <c r="D72" s="62">
        <v>1341.8</v>
      </c>
      <c r="E72" s="6">
        <f>D72/C72*100</f>
        <v>94.492957746478865</v>
      </c>
      <c r="F72" s="2"/>
    </row>
    <row r="73" spans="1:6" ht="15.75" hidden="1" x14ac:dyDescent="0.25">
      <c r="A73" s="273"/>
      <c r="B73" s="53" t="s">
        <v>7</v>
      </c>
      <c r="C73" s="57"/>
      <c r="D73" s="57"/>
      <c r="E73" s="63"/>
      <c r="F73" s="53"/>
    </row>
    <row r="74" spans="1:6" ht="15.75" hidden="1" x14ac:dyDescent="0.25">
      <c r="A74" s="288"/>
      <c r="B74" s="309" t="s">
        <v>20</v>
      </c>
      <c r="C74" s="310"/>
      <c r="D74" s="310"/>
      <c r="E74" s="310"/>
      <c r="F74" s="311"/>
    </row>
    <row r="75" spans="1:6" ht="305.25" hidden="1" customHeight="1" x14ac:dyDescent="0.25">
      <c r="A75" s="283" t="s">
        <v>21</v>
      </c>
      <c r="B75" s="48" t="s">
        <v>49</v>
      </c>
      <c r="C75" s="62"/>
      <c r="D75" s="62"/>
      <c r="E75" s="6"/>
      <c r="F75" s="31" t="s">
        <v>84</v>
      </c>
    </row>
    <row r="76" spans="1:6" ht="15.75" hidden="1" x14ac:dyDescent="0.25">
      <c r="A76" s="283"/>
      <c r="B76" s="9" t="s">
        <v>23</v>
      </c>
      <c r="C76" s="51">
        <f>C79+C80</f>
        <v>16851.900000000001</v>
      </c>
      <c r="D76" s="83">
        <f>D80+D79+D78</f>
        <v>16398.04</v>
      </c>
      <c r="E76" s="55">
        <f>D76/C76*100</f>
        <v>97.30677253010046</v>
      </c>
      <c r="F76" s="2"/>
    </row>
    <row r="77" spans="1:6" ht="15.75" hidden="1" x14ac:dyDescent="0.25">
      <c r="A77" s="283"/>
      <c r="B77" s="2" t="s">
        <v>3</v>
      </c>
      <c r="C77" s="62"/>
      <c r="D77" s="62"/>
      <c r="E77" s="6"/>
      <c r="F77" s="2"/>
    </row>
    <row r="78" spans="1:6" ht="15.75" hidden="1" x14ac:dyDescent="0.25">
      <c r="A78" s="283"/>
      <c r="B78" s="2" t="s">
        <v>4</v>
      </c>
      <c r="C78" s="62">
        <v>0</v>
      </c>
      <c r="D78" s="100">
        <v>1343.83</v>
      </c>
      <c r="E78" s="6">
        <v>100</v>
      </c>
      <c r="F78" s="2"/>
    </row>
    <row r="79" spans="1:6" ht="15.75" hidden="1" x14ac:dyDescent="0.25">
      <c r="A79" s="283"/>
      <c r="B79" s="2" t="s">
        <v>5</v>
      </c>
      <c r="C79" s="62">
        <v>15601.9</v>
      </c>
      <c r="D79" s="14">
        <v>13845.71</v>
      </c>
      <c r="E79" s="6">
        <f>D79/C79*100</f>
        <v>88.743742749280528</v>
      </c>
      <c r="F79" s="2"/>
    </row>
    <row r="80" spans="1:6" ht="15.75" hidden="1" x14ac:dyDescent="0.25">
      <c r="A80" s="283"/>
      <c r="B80" s="2" t="s">
        <v>6</v>
      </c>
      <c r="C80" s="6">
        <v>1250</v>
      </c>
      <c r="D80" s="62">
        <v>1208.5</v>
      </c>
      <c r="E80" s="6">
        <f>D80/C80*100</f>
        <v>96.679999999999993</v>
      </c>
      <c r="F80" s="2"/>
    </row>
    <row r="81" spans="1:6" ht="15.75" hidden="1" x14ac:dyDescent="0.25">
      <c r="A81" s="283"/>
      <c r="B81" s="2" t="s">
        <v>7</v>
      </c>
      <c r="C81" s="62"/>
      <c r="D81" s="62"/>
      <c r="E81" s="6"/>
      <c r="F81" s="2"/>
    </row>
    <row r="82" spans="1:6" ht="195" hidden="1" x14ac:dyDescent="0.25">
      <c r="A82" s="275" t="s">
        <v>24</v>
      </c>
      <c r="B82" s="48" t="s">
        <v>39</v>
      </c>
      <c r="C82" s="11"/>
      <c r="D82" s="11"/>
      <c r="E82" s="11"/>
      <c r="F82" s="66" t="s">
        <v>102</v>
      </c>
    </row>
    <row r="83" spans="1:6" ht="15.75" hidden="1" x14ac:dyDescent="0.25">
      <c r="A83" s="273"/>
      <c r="B83" s="9" t="s">
        <v>25</v>
      </c>
      <c r="C83" s="51">
        <f>C84+C85+C86+C87+C88</f>
        <v>11129.6</v>
      </c>
      <c r="D83" s="82">
        <f>D84+D85+D86+D87+D88</f>
        <v>11441.93</v>
      </c>
      <c r="E83" s="51">
        <f>D83/C83*100</f>
        <v>102.80630031627371</v>
      </c>
      <c r="F83" s="2"/>
    </row>
    <row r="84" spans="1:6" ht="15.75" hidden="1" x14ac:dyDescent="0.25">
      <c r="A84" s="273"/>
      <c r="B84" s="2" t="s">
        <v>3</v>
      </c>
      <c r="C84" s="59"/>
      <c r="D84" s="59"/>
      <c r="E84" s="6"/>
      <c r="F84" s="2"/>
    </row>
    <row r="85" spans="1:6" ht="15.75" hidden="1" x14ac:dyDescent="0.25">
      <c r="A85" s="273"/>
      <c r="B85" s="2" t="s">
        <v>4</v>
      </c>
      <c r="C85" s="59">
        <v>0</v>
      </c>
      <c r="D85" s="59">
        <v>518.9</v>
      </c>
      <c r="E85" s="6">
        <v>100</v>
      </c>
      <c r="F85" s="2"/>
    </row>
    <row r="86" spans="1:6" ht="15.75" hidden="1" x14ac:dyDescent="0.25">
      <c r="A86" s="273"/>
      <c r="B86" s="2" t="s">
        <v>5</v>
      </c>
      <c r="C86" s="6">
        <v>11129.6</v>
      </c>
      <c r="D86" s="15">
        <v>10923.03</v>
      </c>
      <c r="E86" s="6">
        <f>D86/C86*100</f>
        <v>98.14395845313399</v>
      </c>
      <c r="F86" s="2"/>
    </row>
    <row r="87" spans="1:6" ht="15.75" hidden="1" x14ac:dyDescent="0.25">
      <c r="A87" s="273"/>
      <c r="B87" s="2" t="s">
        <v>6</v>
      </c>
      <c r="C87" s="59"/>
      <c r="D87" s="59"/>
      <c r="E87" s="6"/>
      <c r="F87" s="2"/>
    </row>
    <row r="88" spans="1:6" ht="15.75" hidden="1" x14ac:dyDescent="0.25">
      <c r="A88" s="274"/>
      <c r="B88" s="2" t="s">
        <v>7</v>
      </c>
      <c r="C88" s="59"/>
      <c r="D88" s="59"/>
      <c r="E88" s="6"/>
      <c r="F88" s="2"/>
    </row>
    <row r="89" spans="1:6" ht="261" hidden="1" customHeight="1" x14ac:dyDescent="0.25">
      <c r="A89" s="275" t="s">
        <v>29</v>
      </c>
      <c r="B89" s="67" t="s">
        <v>40</v>
      </c>
      <c r="C89" s="11"/>
      <c r="D89" s="11"/>
      <c r="E89" s="11"/>
      <c r="F89" s="29" t="s">
        <v>103</v>
      </c>
    </row>
    <row r="90" spans="1:6" ht="15.75" hidden="1" x14ac:dyDescent="0.25">
      <c r="A90" s="273"/>
      <c r="B90" s="9" t="s">
        <v>28</v>
      </c>
      <c r="C90" s="51">
        <v>238.9</v>
      </c>
      <c r="D90" s="51">
        <v>109.95</v>
      </c>
      <c r="E90" s="51">
        <f>D90/C90*100</f>
        <v>46.023440770196736</v>
      </c>
      <c r="F90" s="11"/>
    </row>
    <row r="91" spans="1:6" ht="15.75" hidden="1" x14ac:dyDescent="0.25">
      <c r="A91" s="273"/>
      <c r="B91" s="2" t="s">
        <v>3</v>
      </c>
      <c r="C91" s="59"/>
      <c r="D91" s="59"/>
      <c r="E91" s="6"/>
      <c r="F91" s="2"/>
    </row>
    <row r="92" spans="1:6" ht="15.75" hidden="1" x14ac:dyDescent="0.25">
      <c r="A92" s="273"/>
      <c r="B92" s="2" t="s">
        <v>4</v>
      </c>
      <c r="C92" s="59"/>
      <c r="D92" s="59"/>
      <c r="E92" s="6"/>
      <c r="F92" s="2"/>
    </row>
    <row r="93" spans="1:6" ht="15.75" hidden="1" x14ac:dyDescent="0.25">
      <c r="A93" s="273"/>
      <c r="B93" s="2" t="s">
        <v>5</v>
      </c>
      <c r="C93" s="6">
        <v>238.9</v>
      </c>
      <c r="D93" s="6">
        <v>109.95</v>
      </c>
      <c r="E93" s="6">
        <f>D93/C93*100</f>
        <v>46.023440770196736</v>
      </c>
      <c r="F93" s="2"/>
    </row>
    <row r="94" spans="1:6" ht="15.75" hidden="1" x14ac:dyDescent="0.25">
      <c r="A94" s="273"/>
      <c r="B94" s="2" t="s">
        <v>6</v>
      </c>
      <c r="C94" s="59"/>
      <c r="D94" s="59"/>
      <c r="E94" s="6"/>
      <c r="F94" s="2"/>
    </row>
    <row r="95" spans="1:6" ht="15.75" hidden="1" x14ac:dyDescent="0.25">
      <c r="A95" s="274"/>
      <c r="B95" s="2" t="s">
        <v>7</v>
      </c>
      <c r="C95" s="59"/>
      <c r="D95" s="59"/>
      <c r="E95" s="6"/>
      <c r="F95" s="2"/>
    </row>
    <row r="96" spans="1:6" ht="15.75" hidden="1" x14ac:dyDescent="0.25">
      <c r="A96" s="58"/>
      <c r="B96" s="27" t="s">
        <v>10</v>
      </c>
      <c r="C96" s="318"/>
      <c r="D96" s="318"/>
      <c r="E96" s="318"/>
      <c r="F96" s="318"/>
    </row>
    <row r="97" spans="1:6" ht="277.5" customHeight="1" x14ac:dyDescent="0.25">
      <c r="A97" s="275">
        <v>3</v>
      </c>
      <c r="B97" s="12" t="s">
        <v>255</v>
      </c>
      <c r="C97" s="2"/>
      <c r="D97" s="2"/>
      <c r="E97" s="2"/>
      <c r="F97" s="10" t="s">
        <v>184</v>
      </c>
    </row>
    <row r="98" spans="1:6" ht="15.75" x14ac:dyDescent="0.25">
      <c r="A98" s="273"/>
      <c r="B98" s="9" t="s">
        <v>9</v>
      </c>
      <c r="C98" s="28">
        <v>340234.86700000003</v>
      </c>
      <c r="D98" s="28">
        <v>335800.59600000002</v>
      </c>
      <c r="E98" s="43">
        <v>98.7</v>
      </c>
      <c r="F98" s="122"/>
    </row>
    <row r="99" spans="1:6" ht="15.75" x14ac:dyDescent="0.25">
      <c r="A99" s="273"/>
      <c r="B99" s="210" t="s">
        <v>3</v>
      </c>
      <c r="C99" s="215" t="s">
        <v>186</v>
      </c>
      <c r="D99" s="215" t="s">
        <v>186</v>
      </c>
      <c r="E99" s="216">
        <v>100</v>
      </c>
      <c r="F99" s="210"/>
    </row>
    <row r="100" spans="1:6" ht="15.75" x14ac:dyDescent="0.25">
      <c r="A100" s="273"/>
      <c r="B100" s="210" t="s">
        <v>4</v>
      </c>
      <c r="C100" s="215" t="s">
        <v>185</v>
      </c>
      <c r="D100" s="215" t="s">
        <v>185</v>
      </c>
      <c r="E100" s="217">
        <v>100</v>
      </c>
      <c r="F100" s="210"/>
    </row>
    <row r="101" spans="1:6" ht="15.75" x14ac:dyDescent="0.25">
      <c r="A101" s="273"/>
      <c r="B101" s="210" t="s">
        <v>226</v>
      </c>
      <c r="C101" s="218" t="s">
        <v>187</v>
      </c>
      <c r="D101" s="218" t="s">
        <v>188</v>
      </c>
      <c r="E101" s="217">
        <v>95</v>
      </c>
      <c r="F101" s="210"/>
    </row>
    <row r="102" spans="1:6" s="135" customFormat="1" ht="31.5" x14ac:dyDescent="0.25">
      <c r="A102" s="273"/>
      <c r="B102" s="25" t="s">
        <v>203</v>
      </c>
      <c r="C102" s="146" t="s">
        <v>204</v>
      </c>
      <c r="D102" s="146" t="s">
        <v>205</v>
      </c>
      <c r="E102" s="113">
        <v>99.95</v>
      </c>
      <c r="F102" s="136"/>
    </row>
    <row r="103" spans="1:6" ht="15.75" x14ac:dyDescent="0.25">
      <c r="A103" s="273"/>
      <c r="B103" s="2" t="s">
        <v>201</v>
      </c>
      <c r="C103" s="120" t="s">
        <v>202</v>
      </c>
      <c r="D103" s="159" t="s">
        <v>202</v>
      </c>
      <c r="E103" s="113">
        <v>100</v>
      </c>
      <c r="F103" s="2"/>
    </row>
    <row r="104" spans="1:6" ht="15.75" hidden="1" x14ac:dyDescent="0.25">
      <c r="A104" s="273"/>
      <c r="B104" s="2" t="s">
        <v>6</v>
      </c>
      <c r="C104" s="2"/>
      <c r="D104" s="2"/>
      <c r="E104" s="107"/>
      <c r="F104" s="2"/>
    </row>
    <row r="105" spans="1:6" ht="30" customHeight="1" thickBot="1" x14ac:dyDescent="0.3">
      <c r="A105" s="274"/>
      <c r="B105" s="25" t="s">
        <v>174</v>
      </c>
      <c r="C105" s="74">
        <v>31691.1</v>
      </c>
      <c r="D105" s="74">
        <v>30467.599999999999</v>
      </c>
      <c r="E105" s="44">
        <v>96.14</v>
      </c>
      <c r="F105" s="2"/>
    </row>
    <row r="106" spans="1:6" ht="218.25" customHeight="1" x14ac:dyDescent="0.25">
      <c r="A106" s="275" t="s">
        <v>21</v>
      </c>
      <c r="B106" s="68" t="s">
        <v>126</v>
      </c>
      <c r="C106" s="2"/>
      <c r="D106" s="2"/>
      <c r="E106" s="2"/>
      <c r="F106" s="45" t="s">
        <v>256</v>
      </c>
    </row>
    <row r="107" spans="1:6" ht="15.75" x14ac:dyDescent="0.25">
      <c r="A107" s="273"/>
      <c r="B107" s="9" t="s">
        <v>128</v>
      </c>
      <c r="C107" s="35">
        <v>61365.85</v>
      </c>
      <c r="D107" s="35">
        <v>61164.9</v>
      </c>
      <c r="E107" s="35">
        <v>99.67</v>
      </c>
      <c r="F107" s="39" t="s">
        <v>19</v>
      </c>
    </row>
    <row r="108" spans="1:6" ht="15.75" hidden="1" x14ac:dyDescent="0.25">
      <c r="A108" s="273"/>
      <c r="B108" s="2" t="s">
        <v>3</v>
      </c>
      <c r="C108" s="6"/>
      <c r="D108" s="6"/>
      <c r="E108" s="6"/>
      <c r="F108" s="2"/>
    </row>
    <row r="109" spans="1:6" ht="15.75" hidden="1" x14ac:dyDescent="0.25">
      <c r="A109" s="273"/>
      <c r="B109" s="2" t="s">
        <v>4</v>
      </c>
      <c r="C109" s="65">
        <v>114428.9</v>
      </c>
      <c r="D109" s="65">
        <v>114428.2</v>
      </c>
      <c r="E109" s="6">
        <f>D109/C109*100</f>
        <v>99.999388266425697</v>
      </c>
      <c r="F109" s="2"/>
    </row>
    <row r="110" spans="1:6" ht="15.75" hidden="1" x14ac:dyDescent="0.25">
      <c r="A110" s="273"/>
      <c r="B110" s="2" t="s">
        <v>5</v>
      </c>
      <c r="C110" s="3">
        <v>57594.2</v>
      </c>
      <c r="D110" s="3">
        <v>53160</v>
      </c>
      <c r="E110" s="6">
        <f>D110/C110*100</f>
        <v>92.30096086064222</v>
      </c>
      <c r="F110" s="2"/>
    </row>
    <row r="111" spans="1:6" ht="15.75" hidden="1" x14ac:dyDescent="0.25">
      <c r="A111" s="273"/>
      <c r="B111" s="2" t="s">
        <v>6</v>
      </c>
      <c r="C111" s="2"/>
      <c r="D111" s="2"/>
      <c r="E111" s="2"/>
      <c r="F111" s="2"/>
    </row>
    <row r="112" spans="1:6" ht="15.75" hidden="1" customHeight="1" x14ac:dyDescent="0.25">
      <c r="A112" s="274"/>
      <c r="B112" s="2" t="s">
        <v>7</v>
      </c>
      <c r="C112" s="65">
        <v>40704</v>
      </c>
      <c r="D112" s="65">
        <v>33622.1</v>
      </c>
      <c r="E112" s="6">
        <f>D112/C112*100</f>
        <v>82.601464229559738</v>
      </c>
      <c r="F112" s="2"/>
    </row>
    <row r="113" spans="1:6" ht="396.75" customHeight="1" x14ac:dyDescent="0.25">
      <c r="A113" s="275" t="s">
        <v>24</v>
      </c>
      <c r="B113" s="48" t="s">
        <v>127</v>
      </c>
      <c r="C113" s="2"/>
      <c r="D113" s="2"/>
      <c r="E113" s="2"/>
      <c r="F113" s="10" t="s">
        <v>189</v>
      </c>
    </row>
    <row r="114" spans="1:6" ht="15.75" x14ac:dyDescent="0.25">
      <c r="A114" s="273"/>
      <c r="B114" s="9" t="s">
        <v>128</v>
      </c>
      <c r="C114" s="35">
        <v>194660.8</v>
      </c>
      <c r="D114" s="35">
        <v>192225.2</v>
      </c>
      <c r="E114" s="35">
        <v>98.75</v>
      </c>
      <c r="F114" s="2"/>
    </row>
    <row r="115" spans="1:6" ht="15.75" hidden="1" x14ac:dyDescent="0.25">
      <c r="A115" s="273"/>
      <c r="B115" s="2" t="s">
        <v>3</v>
      </c>
      <c r="C115" s="6">
        <v>2232.6</v>
      </c>
      <c r="D115" s="6">
        <v>2232.6</v>
      </c>
      <c r="E115" s="65">
        <f>D115/C115*100</f>
        <v>100</v>
      </c>
      <c r="F115" s="2"/>
    </row>
    <row r="116" spans="1:6" ht="15.75" hidden="1" x14ac:dyDescent="0.25">
      <c r="A116" s="273"/>
      <c r="B116" s="2" t="s">
        <v>4</v>
      </c>
      <c r="C116" s="65">
        <v>361255.1</v>
      </c>
      <c r="D116" s="65">
        <v>361255.1</v>
      </c>
      <c r="E116" s="6">
        <f>D116/C116*100</f>
        <v>100</v>
      </c>
      <c r="F116" s="2"/>
    </row>
    <row r="117" spans="1:6" ht="15.75" hidden="1" x14ac:dyDescent="0.25">
      <c r="A117" s="273"/>
      <c r="B117" s="2" t="s">
        <v>5</v>
      </c>
      <c r="C117" s="3">
        <v>81770.100000000006</v>
      </c>
      <c r="D117" s="6">
        <v>69163.399999999994</v>
      </c>
      <c r="E117" s="6">
        <f>D117/C117*100</f>
        <v>84.582750907727871</v>
      </c>
      <c r="F117" s="2"/>
    </row>
    <row r="118" spans="1:6" ht="15.75" hidden="1" x14ac:dyDescent="0.25">
      <c r="A118" s="273"/>
      <c r="B118" s="2" t="s">
        <v>6</v>
      </c>
      <c r="C118" s="2"/>
      <c r="D118" s="2"/>
      <c r="E118" s="2"/>
      <c r="F118" s="2"/>
    </row>
    <row r="119" spans="1:6" ht="15.75" hidden="1" x14ac:dyDescent="0.25">
      <c r="A119" s="274"/>
      <c r="B119" s="2" t="s">
        <v>7</v>
      </c>
      <c r="C119" s="6">
        <v>16537.2</v>
      </c>
      <c r="D119" s="65">
        <v>8675.9</v>
      </c>
      <c r="E119" s="6">
        <f>D119/C119*100</f>
        <v>52.462932056212651</v>
      </c>
      <c r="F119" s="2"/>
    </row>
    <row r="120" spans="1:6" ht="177" customHeight="1" x14ac:dyDescent="0.25">
      <c r="A120" s="275" t="s">
        <v>29</v>
      </c>
      <c r="B120" s="48" t="s">
        <v>129</v>
      </c>
      <c r="C120" s="2"/>
      <c r="D120" s="2"/>
      <c r="E120" s="2"/>
      <c r="F120" s="23" t="s">
        <v>190</v>
      </c>
    </row>
    <row r="121" spans="1:6" ht="15.75" x14ac:dyDescent="0.25">
      <c r="A121" s="273"/>
      <c r="B121" s="9" t="s">
        <v>128</v>
      </c>
      <c r="C121" s="164">
        <v>7125.7</v>
      </c>
      <c r="D121" s="164">
        <v>7054.8</v>
      </c>
      <c r="E121" s="165">
        <v>99</v>
      </c>
      <c r="F121" s="70"/>
    </row>
    <row r="122" spans="1:6" ht="15.75" x14ac:dyDescent="0.25">
      <c r="A122" s="273"/>
      <c r="B122" s="210" t="s">
        <v>3</v>
      </c>
      <c r="C122" s="210">
        <v>0</v>
      </c>
      <c r="D122" s="210">
        <v>0</v>
      </c>
      <c r="E122" s="219">
        <v>0</v>
      </c>
      <c r="F122" s="210"/>
    </row>
    <row r="123" spans="1:6" ht="15.75" x14ac:dyDescent="0.25">
      <c r="A123" s="273"/>
      <c r="B123" s="210" t="s">
        <v>4</v>
      </c>
      <c r="C123" s="220">
        <v>0</v>
      </c>
      <c r="D123" s="220">
        <v>0</v>
      </c>
      <c r="E123" s="221">
        <v>0</v>
      </c>
      <c r="F123" s="210"/>
    </row>
    <row r="124" spans="1:6" ht="15.75" x14ac:dyDescent="0.25">
      <c r="A124" s="273"/>
      <c r="B124" s="210" t="s">
        <v>226</v>
      </c>
      <c r="C124" s="220">
        <v>7125.7</v>
      </c>
      <c r="D124" s="220">
        <v>7054.8</v>
      </c>
      <c r="E124" s="214">
        <v>99.01</v>
      </c>
      <c r="F124" s="210"/>
    </row>
    <row r="125" spans="1:6" ht="213.75" customHeight="1" x14ac:dyDescent="0.25">
      <c r="A125" s="275" t="s">
        <v>32</v>
      </c>
      <c r="B125" s="68" t="s">
        <v>130</v>
      </c>
      <c r="C125" s="2"/>
      <c r="D125" s="2"/>
      <c r="E125" s="2"/>
      <c r="F125" s="13" t="s">
        <v>191</v>
      </c>
    </row>
    <row r="126" spans="1:6" ht="15.75" x14ac:dyDescent="0.25">
      <c r="A126" s="273"/>
      <c r="B126" s="9" t="s">
        <v>128</v>
      </c>
      <c r="C126" s="186">
        <v>4641.3999999999996</v>
      </c>
      <c r="D126" s="186">
        <v>4430.7</v>
      </c>
      <c r="E126" s="35">
        <v>95.46</v>
      </c>
      <c r="F126" s="2"/>
    </row>
    <row r="127" spans="1:6" ht="15.75" hidden="1" x14ac:dyDescent="0.25">
      <c r="A127" s="273"/>
      <c r="B127" s="2" t="s">
        <v>3</v>
      </c>
      <c r="C127" s="65">
        <v>4070.5</v>
      </c>
      <c r="D127" s="65">
        <v>4070.5</v>
      </c>
      <c r="E127" s="3">
        <f>D127/C127*100</f>
        <v>100</v>
      </c>
      <c r="F127" s="2"/>
    </row>
    <row r="128" spans="1:6" ht="15.75" hidden="1" x14ac:dyDescent="0.25">
      <c r="A128" s="273"/>
      <c r="B128" s="2" t="s">
        <v>4</v>
      </c>
      <c r="C128" s="65">
        <v>48813.4</v>
      </c>
      <c r="D128" s="65">
        <v>48071.6</v>
      </c>
      <c r="E128" s="6">
        <f>D128/C128*100</f>
        <v>98.480335317761103</v>
      </c>
      <c r="F128" s="2"/>
    </row>
    <row r="129" spans="1:6" ht="15.75" hidden="1" x14ac:dyDescent="0.25">
      <c r="A129" s="273"/>
      <c r="B129" s="2" t="s">
        <v>5</v>
      </c>
      <c r="C129" s="6">
        <v>26</v>
      </c>
      <c r="D129" s="6">
        <v>26</v>
      </c>
      <c r="E129" s="6">
        <f>D129/C129*100</f>
        <v>100</v>
      </c>
      <c r="F129" s="2"/>
    </row>
    <row r="130" spans="1:6" ht="15.75" hidden="1" x14ac:dyDescent="0.25">
      <c r="A130" s="273"/>
      <c r="B130" s="2" t="s">
        <v>6</v>
      </c>
      <c r="C130" s="2"/>
      <c r="D130" s="2"/>
      <c r="E130" s="2"/>
      <c r="F130" s="2"/>
    </row>
    <row r="131" spans="1:6" ht="15.75" hidden="1" x14ac:dyDescent="0.25">
      <c r="A131" s="274"/>
      <c r="B131" s="2" t="s">
        <v>7</v>
      </c>
      <c r="C131" s="2"/>
      <c r="D131" s="2"/>
      <c r="E131" s="2"/>
      <c r="F131" s="2"/>
    </row>
    <row r="132" spans="1:6" ht="216.75" customHeight="1" x14ac:dyDescent="0.25">
      <c r="A132" s="275" t="s">
        <v>35</v>
      </c>
      <c r="B132" s="48" t="s">
        <v>131</v>
      </c>
      <c r="C132" s="2"/>
      <c r="D132" s="2"/>
      <c r="E132" s="2"/>
      <c r="F132" s="140" t="s">
        <v>192</v>
      </c>
    </row>
    <row r="133" spans="1:6" ht="19.5" customHeight="1" x14ac:dyDescent="0.25">
      <c r="A133" s="273"/>
      <c r="B133" s="9" t="s">
        <v>128</v>
      </c>
      <c r="C133" s="34">
        <v>80</v>
      </c>
      <c r="D133" s="34">
        <v>70</v>
      </c>
      <c r="E133" s="35">
        <v>87.5</v>
      </c>
      <c r="F133" s="2"/>
    </row>
    <row r="134" spans="1:6" ht="18.75" hidden="1" customHeight="1" x14ac:dyDescent="0.25">
      <c r="A134" s="273"/>
      <c r="B134" s="2" t="s">
        <v>3</v>
      </c>
      <c r="C134" s="3"/>
      <c r="D134" s="3"/>
      <c r="E134" s="3"/>
      <c r="F134" s="2"/>
    </row>
    <row r="135" spans="1:6" ht="18.75" hidden="1" customHeight="1" x14ac:dyDescent="0.25">
      <c r="A135" s="273"/>
      <c r="B135" s="2" t="s">
        <v>4</v>
      </c>
      <c r="C135" s="3"/>
      <c r="D135" s="3"/>
      <c r="E135" s="3"/>
      <c r="F135" s="2"/>
    </row>
    <row r="136" spans="1:6" ht="18.75" hidden="1" customHeight="1" x14ac:dyDescent="0.25">
      <c r="A136" s="273"/>
      <c r="B136" s="2" t="s">
        <v>5</v>
      </c>
      <c r="C136" s="34">
        <v>557.29999999999995</v>
      </c>
      <c r="D136" s="34">
        <v>531.6</v>
      </c>
      <c r="E136" s="6">
        <f>D136/C136*100</f>
        <v>95.388480172259122</v>
      </c>
      <c r="F136" s="2"/>
    </row>
    <row r="137" spans="1:6" ht="18.75" hidden="1" customHeight="1" x14ac:dyDescent="0.25">
      <c r="A137" s="273"/>
      <c r="B137" s="2" t="s">
        <v>6</v>
      </c>
      <c r="C137" s="2"/>
      <c r="D137" s="2"/>
      <c r="E137" s="2"/>
      <c r="F137" s="2"/>
    </row>
    <row r="138" spans="1:6" ht="18.75" hidden="1" customHeight="1" x14ac:dyDescent="0.25">
      <c r="A138" s="274"/>
      <c r="B138" s="2" t="s">
        <v>7</v>
      </c>
      <c r="C138" s="2"/>
      <c r="D138" s="2"/>
      <c r="E138" s="2"/>
      <c r="F138" s="2"/>
    </row>
    <row r="139" spans="1:6" ht="270" customHeight="1" x14ac:dyDescent="0.25">
      <c r="A139" s="275" t="s">
        <v>37</v>
      </c>
      <c r="B139" s="48" t="s">
        <v>132</v>
      </c>
      <c r="C139" s="2"/>
      <c r="D139" s="2"/>
      <c r="E139" s="2"/>
      <c r="F139" s="40" t="s">
        <v>193</v>
      </c>
    </row>
    <row r="140" spans="1:6" ht="18.75" customHeight="1" x14ac:dyDescent="0.25">
      <c r="A140" s="273"/>
      <c r="B140" s="9" t="s">
        <v>128</v>
      </c>
      <c r="C140" s="35">
        <v>141</v>
      </c>
      <c r="D140" s="35">
        <v>135.80000000000001</v>
      </c>
      <c r="E140" s="35">
        <v>96.3</v>
      </c>
      <c r="F140" s="20"/>
    </row>
    <row r="141" spans="1:6" ht="242.25" customHeight="1" x14ac:dyDescent="0.25">
      <c r="A141" s="275" t="s">
        <v>42</v>
      </c>
      <c r="B141" s="48" t="s">
        <v>133</v>
      </c>
      <c r="C141" s="2"/>
      <c r="D141" s="35"/>
      <c r="E141" s="2"/>
      <c r="F141" s="42" t="s">
        <v>194</v>
      </c>
    </row>
    <row r="142" spans="1:6" ht="15.75" x14ac:dyDescent="0.25">
      <c r="A142" s="273"/>
      <c r="B142" s="9" t="s">
        <v>128</v>
      </c>
      <c r="C142" s="35">
        <v>9033.9</v>
      </c>
      <c r="D142" s="35">
        <v>8895.2000000000007</v>
      </c>
      <c r="E142" s="35">
        <v>98.46</v>
      </c>
      <c r="F142" s="2"/>
    </row>
    <row r="143" spans="1:6" ht="15.75" hidden="1" x14ac:dyDescent="0.25">
      <c r="A143" s="273"/>
      <c r="B143" s="2" t="s">
        <v>3</v>
      </c>
      <c r="C143" s="3">
        <v>59768.1</v>
      </c>
      <c r="D143" s="3">
        <v>14567.59</v>
      </c>
      <c r="E143" s="46">
        <f>D143/C143*100</f>
        <v>24.373520322713958</v>
      </c>
      <c r="F143" s="2"/>
    </row>
    <row r="144" spans="1:6" ht="15.75" hidden="1" x14ac:dyDescent="0.25">
      <c r="A144" s="273"/>
      <c r="B144" s="2" t="s">
        <v>4</v>
      </c>
      <c r="C144" s="6"/>
      <c r="D144" s="6"/>
      <c r="E144" s="6"/>
      <c r="F144" s="2"/>
    </row>
    <row r="145" spans="1:6" ht="15.75" hidden="1" x14ac:dyDescent="0.25">
      <c r="A145" s="273"/>
      <c r="B145" s="2" t="s">
        <v>5</v>
      </c>
      <c r="C145" s="6">
        <v>1871.5</v>
      </c>
      <c r="D145" s="73">
        <v>1870.6</v>
      </c>
      <c r="E145" s="6">
        <f>D145/C145*100</f>
        <v>99.951910232433875</v>
      </c>
      <c r="F145" s="2"/>
    </row>
    <row r="146" spans="1:6" ht="15.75" hidden="1" x14ac:dyDescent="0.25">
      <c r="A146" s="273"/>
      <c r="B146" s="2" t="s">
        <v>6</v>
      </c>
      <c r="C146" s="3"/>
      <c r="D146" s="3"/>
      <c r="E146" s="2"/>
      <c r="F146" s="2"/>
    </row>
    <row r="147" spans="1:6" ht="15.75" hidden="1" x14ac:dyDescent="0.25">
      <c r="A147" s="274"/>
      <c r="B147" s="2" t="s">
        <v>7</v>
      </c>
      <c r="C147" s="6"/>
      <c r="D147" s="3"/>
      <c r="E147" s="3"/>
      <c r="F147" s="2"/>
    </row>
    <row r="148" spans="1:6" ht="228.75" customHeight="1" x14ac:dyDescent="0.25">
      <c r="A148" s="275" t="s">
        <v>48</v>
      </c>
      <c r="B148" s="68" t="s">
        <v>134</v>
      </c>
      <c r="C148" s="2"/>
      <c r="D148" s="2"/>
      <c r="E148" s="2"/>
      <c r="F148" s="10" t="s">
        <v>195</v>
      </c>
    </row>
    <row r="149" spans="1:6" ht="15.75" x14ac:dyDescent="0.25">
      <c r="A149" s="273"/>
      <c r="B149" s="9" t="s">
        <v>128</v>
      </c>
      <c r="C149" s="34">
        <v>6293.7</v>
      </c>
      <c r="D149" s="34">
        <v>6293</v>
      </c>
      <c r="E149" s="187">
        <v>100</v>
      </c>
      <c r="F149" s="91"/>
    </row>
    <row r="150" spans="1:6" ht="15.75" hidden="1" customHeight="1" x14ac:dyDescent="0.25">
      <c r="A150" s="273"/>
      <c r="B150" s="2" t="s">
        <v>3</v>
      </c>
      <c r="C150" s="11"/>
      <c r="D150" s="11"/>
      <c r="E150" s="11"/>
      <c r="F150" s="11"/>
    </row>
    <row r="151" spans="1:6" ht="15.75" hidden="1" customHeight="1" x14ac:dyDescent="0.25">
      <c r="A151" s="273"/>
      <c r="B151" s="2" t="s">
        <v>4</v>
      </c>
      <c r="C151" s="69">
        <v>1723.4</v>
      </c>
      <c r="D151" s="6">
        <v>1723.4</v>
      </c>
      <c r="E151" s="46">
        <f>D151/C151*100</f>
        <v>100</v>
      </c>
      <c r="F151" s="11"/>
    </row>
    <row r="152" spans="1:6" ht="15.75" hidden="1" customHeight="1" x14ac:dyDescent="0.25">
      <c r="A152" s="273"/>
      <c r="B152" s="2" t="s">
        <v>5</v>
      </c>
      <c r="C152" s="3">
        <v>1366.2</v>
      </c>
      <c r="D152" s="22">
        <v>1358.6</v>
      </c>
      <c r="E152" s="6">
        <f>D152/C152*100</f>
        <v>99.443712487190737</v>
      </c>
      <c r="F152" s="11"/>
    </row>
    <row r="153" spans="1:6" ht="15.75" hidden="1" customHeight="1" x14ac:dyDescent="0.25">
      <c r="A153" s="273"/>
      <c r="B153" s="2" t="s">
        <v>6</v>
      </c>
      <c r="C153" s="11"/>
      <c r="D153" s="11"/>
      <c r="E153" s="11"/>
      <c r="F153" s="11"/>
    </row>
    <row r="154" spans="1:6" ht="15.75" hidden="1" customHeight="1" x14ac:dyDescent="0.25">
      <c r="A154" s="274"/>
      <c r="B154" s="2" t="s">
        <v>7</v>
      </c>
      <c r="C154" s="3"/>
      <c r="D154" s="22"/>
      <c r="E154" s="21"/>
      <c r="F154" s="11"/>
    </row>
    <row r="155" spans="1:6" ht="180.75" hidden="1" customHeight="1" x14ac:dyDescent="0.25">
      <c r="A155" s="275" t="s">
        <v>43</v>
      </c>
      <c r="B155" s="68" t="s">
        <v>45</v>
      </c>
      <c r="C155" s="11"/>
      <c r="D155" s="11"/>
      <c r="E155" s="11"/>
      <c r="F155" s="23" t="s">
        <v>80</v>
      </c>
    </row>
    <row r="156" spans="1:6" ht="15.75" hidden="1" x14ac:dyDescent="0.25">
      <c r="A156" s="273"/>
      <c r="B156" s="9" t="s">
        <v>41</v>
      </c>
      <c r="C156" s="28">
        <f>C159</f>
        <v>229.3</v>
      </c>
      <c r="D156" s="8">
        <f>D159</f>
        <v>154.30000000000001</v>
      </c>
      <c r="E156" s="28">
        <f>D156/C156*100</f>
        <v>67.291757522895765</v>
      </c>
      <c r="F156" s="2"/>
    </row>
    <row r="157" spans="1:6" ht="15.75" hidden="1" x14ac:dyDescent="0.25">
      <c r="A157" s="273"/>
      <c r="B157" s="2" t="s">
        <v>3</v>
      </c>
      <c r="C157" s="3"/>
      <c r="D157" s="3"/>
      <c r="E157" s="3"/>
      <c r="F157" s="2"/>
    </row>
    <row r="158" spans="1:6" ht="14.25" hidden="1" customHeight="1" x14ac:dyDescent="0.25">
      <c r="A158" s="273"/>
      <c r="B158" s="2" t="s">
        <v>4</v>
      </c>
      <c r="C158" s="6"/>
      <c r="D158" s="6"/>
      <c r="E158" s="3"/>
      <c r="F158" s="2"/>
    </row>
    <row r="159" spans="1:6" ht="15.75" hidden="1" x14ac:dyDescent="0.25">
      <c r="A159" s="273"/>
      <c r="B159" s="2" t="s">
        <v>5</v>
      </c>
      <c r="C159" s="35">
        <v>229.3</v>
      </c>
      <c r="D159" s="34">
        <v>154.30000000000001</v>
      </c>
      <c r="E159" s="35">
        <f>D159/C159*100</f>
        <v>67.291757522895765</v>
      </c>
      <c r="F159" s="2"/>
    </row>
    <row r="160" spans="1:6" ht="15.75" hidden="1" x14ac:dyDescent="0.25">
      <c r="A160" s="273"/>
      <c r="B160" s="2" t="s">
        <v>6</v>
      </c>
      <c r="C160" s="2"/>
      <c r="D160" s="2"/>
      <c r="E160" s="2"/>
      <c r="F160" s="2"/>
    </row>
    <row r="161" spans="1:6" ht="15.75" hidden="1" x14ac:dyDescent="0.25">
      <c r="A161" s="274"/>
      <c r="B161" s="2" t="s">
        <v>7</v>
      </c>
      <c r="C161" s="41"/>
      <c r="D161" s="41"/>
      <c r="E161" s="2"/>
      <c r="F161" s="2"/>
    </row>
    <row r="162" spans="1:6" ht="111" hidden="1" customHeight="1" x14ac:dyDescent="0.25">
      <c r="A162" s="275" t="s">
        <v>44</v>
      </c>
      <c r="B162" s="48" t="s">
        <v>47</v>
      </c>
      <c r="C162" s="2"/>
      <c r="D162" s="2"/>
      <c r="E162" s="2"/>
      <c r="F162" s="24" t="s">
        <v>81</v>
      </c>
    </row>
    <row r="163" spans="1:6" ht="15.75" hidden="1" x14ac:dyDescent="0.25">
      <c r="A163" s="273"/>
      <c r="B163" s="9" t="s">
        <v>41</v>
      </c>
      <c r="C163" s="8">
        <f>C166</f>
        <v>10712</v>
      </c>
      <c r="D163" s="8">
        <f>D166</f>
        <v>10638.3</v>
      </c>
      <c r="E163" s="28">
        <f>D163/C163*100</f>
        <v>99.311986557132187</v>
      </c>
      <c r="F163" s="2"/>
    </row>
    <row r="164" spans="1:6" ht="15.75" hidden="1" x14ac:dyDescent="0.25">
      <c r="A164" s="273"/>
      <c r="B164" s="2" t="s">
        <v>3</v>
      </c>
      <c r="C164" s="2"/>
      <c r="D164" s="2"/>
      <c r="E164" s="3"/>
      <c r="F164" s="2"/>
    </row>
    <row r="165" spans="1:6" ht="15.75" hidden="1" x14ac:dyDescent="0.25">
      <c r="A165" s="273"/>
      <c r="B165" s="2" t="s">
        <v>4</v>
      </c>
      <c r="C165" s="3"/>
      <c r="D165" s="3"/>
      <c r="E165" s="3"/>
      <c r="F165" s="2"/>
    </row>
    <row r="166" spans="1:6" ht="15.75" hidden="1" x14ac:dyDescent="0.25">
      <c r="A166" s="273"/>
      <c r="B166" s="2" t="s">
        <v>5</v>
      </c>
      <c r="C166" s="34">
        <v>10712</v>
      </c>
      <c r="D166" s="34">
        <v>10638.3</v>
      </c>
      <c r="E166" s="35">
        <f>D166/C166*100</f>
        <v>99.311986557132187</v>
      </c>
      <c r="F166" s="2"/>
    </row>
    <row r="167" spans="1:6" ht="15.75" hidden="1" x14ac:dyDescent="0.25">
      <c r="A167" s="273"/>
      <c r="B167" s="2" t="s">
        <v>6</v>
      </c>
      <c r="C167" s="2"/>
      <c r="D167" s="2"/>
      <c r="E167" s="2"/>
      <c r="F167" s="2"/>
    </row>
    <row r="168" spans="1:6" ht="12" hidden="1" customHeight="1" x14ac:dyDescent="0.25">
      <c r="A168" s="274"/>
      <c r="B168" s="2" t="s">
        <v>7</v>
      </c>
      <c r="C168" s="2"/>
      <c r="D168" s="2"/>
      <c r="E168" s="2"/>
      <c r="F168" s="2"/>
    </row>
    <row r="169" spans="1:6" ht="67.5" hidden="1" customHeight="1" x14ac:dyDescent="0.25">
      <c r="A169" s="275" t="s">
        <v>46</v>
      </c>
      <c r="B169" s="48" t="s">
        <v>36</v>
      </c>
      <c r="C169" s="2"/>
      <c r="D169" s="2"/>
      <c r="E169" s="2"/>
      <c r="F169" s="31" t="s">
        <v>82</v>
      </c>
    </row>
    <row r="170" spans="1:6" ht="20.25" hidden="1" customHeight="1" x14ac:dyDescent="0.25">
      <c r="A170" s="273"/>
      <c r="B170" s="9" t="s">
        <v>41</v>
      </c>
      <c r="C170" s="8">
        <f>C172+C173</f>
        <v>10299.5</v>
      </c>
      <c r="D170" s="8">
        <f>D172+D173</f>
        <v>10096.799999999999</v>
      </c>
      <c r="E170" s="28">
        <f>D170/C170*100</f>
        <v>98.031943298218351</v>
      </c>
      <c r="F170" s="2"/>
    </row>
    <row r="171" spans="1:6" ht="15.75" hidden="1" x14ac:dyDescent="0.25">
      <c r="A171" s="273"/>
      <c r="B171" s="2" t="s">
        <v>3</v>
      </c>
      <c r="C171" s="3"/>
      <c r="D171" s="3"/>
      <c r="E171" s="3"/>
      <c r="F171" s="2"/>
    </row>
    <row r="172" spans="1:6" ht="15.75" hidden="1" x14ac:dyDescent="0.25">
      <c r="A172" s="273"/>
      <c r="B172" s="2" t="s">
        <v>4</v>
      </c>
      <c r="C172" s="3">
        <v>4200.2</v>
      </c>
      <c r="D172" s="3">
        <v>4121.2</v>
      </c>
      <c r="E172" s="6">
        <f>D172/C172*100</f>
        <v>98.119137183943621</v>
      </c>
      <c r="F172" s="2"/>
    </row>
    <row r="173" spans="1:6" ht="15.75" hidden="1" x14ac:dyDescent="0.25">
      <c r="A173" s="273"/>
      <c r="B173" s="2" t="s">
        <v>5</v>
      </c>
      <c r="C173" s="3">
        <v>6099.3</v>
      </c>
      <c r="D173" s="3">
        <v>5975.6</v>
      </c>
      <c r="E173" s="6">
        <f>D173/C173*100</f>
        <v>97.971898414572166</v>
      </c>
      <c r="F173" s="2"/>
    </row>
    <row r="174" spans="1:6" ht="15.75" hidden="1" x14ac:dyDescent="0.25">
      <c r="A174" s="273"/>
      <c r="B174" s="2" t="s">
        <v>6</v>
      </c>
      <c r="C174" s="2"/>
      <c r="D174" s="2"/>
      <c r="E174" s="2"/>
      <c r="F174" s="2"/>
    </row>
    <row r="175" spans="1:6" ht="16.5" hidden="1" customHeight="1" x14ac:dyDescent="0.25">
      <c r="A175" s="274"/>
      <c r="B175" s="2" t="s">
        <v>7</v>
      </c>
      <c r="C175" s="2"/>
      <c r="D175" s="2"/>
      <c r="E175" s="2"/>
      <c r="F175" s="2"/>
    </row>
    <row r="176" spans="1:6" ht="117" customHeight="1" x14ac:dyDescent="0.25">
      <c r="A176" s="121"/>
      <c r="B176" s="129" t="s">
        <v>117</v>
      </c>
      <c r="C176" s="123"/>
      <c r="D176" s="123"/>
      <c r="E176" s="123"/>
      <c r="F176" s="124" t="s">
        <v>197</v>
      </c>
    </row>
    <row r="177" spans="1:6" ht="16.5" customHeight="1" x14ac:dyDescent="0.25">
      <c r="A177" s="121"/>
      <c r="B177" s="7" t="s">
        <v>128</v>
      </c>
      <c r="C177" s="188" t="s">
        <v>196</v>
      </c>
      <c r="D177" s="173">
        <v>5156.5</v>
      </c>
      <c r="E177" s="173">
        <v>97.5</v>
      </c>
      <c r="F177" s="91"/>
    </row>
    <row r="178" spans="1:6" ht="89.25" customHeight="1" x14ac:dyDescent="0.25">
      <c r="A178" s="128"/>
      <c r="B178" s="129" t="s">
        <v>118</v>
      </c>
      <c r="C178" s="130"/>
      <c r="D178" s="131"/>
      <c r="E178" s="131"/>
      <c r="F178" s="124" t="s">
        <v>135</v>
      </c>
    </row>
    <row r="179" spans="1:6" ht="16.5" customHeight="1" x14ac:dyDescent="0.25">
      <c r="A179" s="128"/>
      <c r="B179" s="7" t="s">
        <v>136</v>
      </c>
      <c r="C179" s="188" t="s">
        <v>198</v>
      </c>
      <c r="D179" s="173">
        <v>363.6</v>
      </c>
      <c r="E179" s="173">
        <v>100</v>
      </c>
      <c r="F179" s="91"/>
    </row>
    <row r="180" spans="1:6" ht="87" customHeight="1" x14ac:dyDescent="0.25">
      <c r="A180" s="128"/>
      <c r="B180" s="129" t="s">
        <v>119</v>
      </c>
      <c r="C180" s="130"/>
      <c r="D180" s="131"/>
      <c r="E180" s="131"/>
      <c r="F180" s="124" t="s">
        <v>200</v>
      </c>
    </row>
    <row r="181" spans="1:6" ht="20.25" customHeight="1" x14ac:dyDescent="0.25">
      <c r="A181" s="128"/>
      <c r="B181" s="7" t="s">
        <v>128</v>
      </c>
      <c r="C181" s="188" t="s">
        <v>199</v>
      </c>
      <c r="D181" s="173">
        <v>3051.2</v>
      </c>
      <c r="E181" s="173">
        <v>100</v>
      </c>
      <c r="F181" s="91"/>
    </row>
    <row r="182" spans="1:6" ht="115.5" customHeight="1" x14ac:dyDescent="0.25">
      <c r="A182" s="275">
        <v>4</v>
      </c>
      <c r="B182" s="5" t="s">
        <v>258</v>
      </c>
      <c r="C182" s="2"/>
      <c r="D182" s="2"/>
      <c r="E182" s="2"/>
      <c r="F182" s="30" t="s">
        <v>259</v>
      </c>
    </row>
    <row r="183" spans="1:6" ht="19.5" customHeight="1" x14ac:dyDescent="0.25">
      <c r="A183" s="273"/>
      <c r="B183" s="7" t="s">
        <v>9</v>
      </c>
      <c r="C183" s="28">
        <v>72103.3</v>
      </c>
      <c r="D183" s="28">
        <v>63577.75</v>
      </c>
      <c r="E183" s="132">
        <v>88.2</v>
      </c>
      <c r="F183" s="122"/>
    </row>
    <row r="184" spans="1:6" ht="15.75" x14ac:dyDescent="0.25">
      <c r="A184" s="273"/>
      <c r="B184" s="210" t="s">
        <v>3</v>
      </c>
      <c r="C184" s="221">
        <v>16724.099999999999</v>
      </c>
      <c r="D184" s="221">
        <v>16724.099999999999</v>
      </c>
      <c r="E184" s="267">
        <v>0</v>
      </c>
      <c r="F184" s="210"/>
    </row>
    <row r="185" spans="1:6" ht="15.75" x14ac:dyDescent="0.25">
      <c r="A185" s="273"/>
      <c r="B185" s="210" t="s">
        <v>4</v>
      </c>
      <c r="C185" s="221">
        <v>32655.3</v>
      </c>
      <c r="D185" s="221">
        <v>32655.3</v>
      </c>
      <c r="E185" s="267">
        <v>0</v>
      </c>
      <c r="F185" s="210"/>
    </row>
    <row r="186" spans="1:6" ht="15.75" x14ac:dyDescent="0.25">
      <c r="A186" s="273"/>
      <c r="B186" s="210" t="s">
        <v>226</v>
      </c>
      <c r="C186" s="272">
        <v>22723.9</v>
      </c>
      <c r="D186" s="220">
        <v>14198.4</v>
      </c>
      <c r="E186" s="267">
        <v>82</v>
      </c>
      <c r="F186" s="210"/>
    </row>
    <row r="187" spans="1:6" ht="15.75" hidden="1" x14ac:dyDescent="0.25">
      <c r="A187" s="273"/>
      <c r="B187" s="2" t="s">
        <v>5</v>
      </c>
      <c r="C187" s="172">
        <v>0</v>
      </c>
      <c r="D187" s="14">
        <v>0</v>
      </c>
      <c r="E187" s="133">
        <v>0</v>
      </c>
      <c r="F187" s="2"/>
    </row>
    <row r="188" spans="1:6" ht="15.75" hidden="1" x14ac:dyDescent="0.25">
      <c r="A188" s="274"/>
      <c r="B188" s="2" t="s">
        <v>6</v>
      </c>
      <c r="C188" s="2"/>
      <c r="D188" s="2"/>
      <c r="E188" s="2"/>
      <c r="F188" s="2"/>
    </row>
    <row r="189" spans="1:6" ht="32.25" customHeight="1" x14ac:dyDescent="0.25">
      <c r="A189" s="11"/>
      <c r="B189" s="25" t="s">
        <v>260</v>
      </c>
      <c r="C189" s="6">
        <v>34215.300000000003</v>
      </c>
      <c r="D189" s="6">
        <v>32655.3</v>
      </c>
      <c r="E189" s="191">
        <v>95.44</v>
      </c>
      <c r="F189" s="2"/>
    </row>
    <row r="190" spans="1:6" ht="69.75" customHeight="1" x14ac:dyDescent="0.25">
      <c r="A190" s="11"/>
      <c r="B190" s="158" t="s">
        <v>261</v>
      </c>
      <c r="C190" s="149">
        <v>3788.01</v>
      </c>
      <c r="D190" s="149">
        <v>30922.5</v>
      </c>
      <c r="E190" s="133">
        <v>81.62</v>
      </c>
      <c r="F190" s="30" t="s">
        <v>262</v>
      </c>
    </row>
    <row r="191" spans="1:6" ht="15.75" x14ac:dyDescent="0.25">
      <c r="A191" s="275">
        <v>5</v>
      </c>
      <c r="B191" s="152" t="s">
        <v>128</v>
      </c>
      <c r="C191" s="149">
        <v>3788.01</v>
      </c>
      <c r="D191" s="149">
        <v>30922.5</v>
      </c>
      <c r="E191" s="133">
        <v>81.62</v>
      </c>
      <c r="F191" s="30"/>
    </row>
    <row r="192" spans="1:6" ht="78.75" x14ac:dyDescent="0.25">
      <c r="A192" s="273"/>
      <c r="B192" s="5" t="s">
        <v>257</v>
      </c>
      <c r="C192" s="2"/>
      <c r="D192" s="2"/>
      <c r="E192" s="2"/>
      <c r="F192" s="30" t="s">
        <v>206</v>
      </c>
    </row>
    <row r="193" spans="1:6" ht="15.75" x14ac:dyDescent="0.25">
      <c r="A193" s="273"/>
      <c r="B193" s="9" t="s">
        <v>9</v>
      </c>
      <c r="C193" s="43">
        <v>63754.400000000001</v>
      </c>
      <c r="D193" s="43">
        <v>62505.5</v>
      </c>
      <c r="E193" s="134">
        <v>98.04</v>
      </c>
      <c r="F193" s="122"/>
    </row>
    <row r="194" spans="1:6" ht="15.75" x14ac:dyDescent="0.25">
      <c r="A194" s="273"/>
      <c r="B194" s="222" t="s">
        <v>112</v>
      </c>
      <c r="C194" s="220">
        <v>0</v>
      </c>
      <c r="D194" s="220">
        <v>0</v>
      </c>
      <c r="E194" s="223">
        <v>0</v>
      </c>
      <c r="F194" s="210"/>
    </row>
    <row r="195" spans="1:6" ht="15.75" x14ac:dyDescent="0.25">
      <c r="A195" s="273"/>
      <c r="B195" s="210" t="s">
        <v>4</v>
      </c>
      <c r="C195" s="214">
        <v>0</v>
      </c>
      <c r="D195" s="220">
        <v>0</v>
      </c>
      <c r="E195" s="223">
        <v>0</v>
      </c>
      <c r="F195" s="210"/>
    </row>
    <row r="196" spans="1:6" ht="15.75" x14ac:dyDescent="0.25">
      <c r="A196" s="273"/>
      <c r="B196" s="210" t="s">
        <v>226</v>
      </c>
      <c r="C196" s="224">
        <v>63754.400000000001</v>
      </c>
      <c r="D196" s="224">
        <v>62505.5</v>
      </c>
      <c r="E196" s="223">
        <v>98.04</v>
      </c>
      <c r="F196" s="210"/>
    </row>
    <row r="197" spans="1:6" ht="63.75" x14ac:dyDescent="0.25">
      <c r="A197" s="273"/>
      <c r="B197" s="118" t="s">
        <v>120</v>
      </c>
      <c r="C197" s="15"/>
      <c r="D197" s="14"/>
      <c r="E197" s="115"/>
      <c r="F197" s="95" t="s">
        <v>207</v>
      </c>
    </row>
    <row r="198" spans="1:6" ht="15.75" x14ac:dyDescent="0.25">
      <c r="A198" s="273"/>
      <c r="B198" s="9" t="s">
        <v>128</v>
      </c>
      <c r="C198" s="15">
        <v>61194.6</v>
      </c>
      <c r="D198" s="14">
        <v>59969.9</v>
      </c>
      <c r="E198" s="115">
        <v>98</v>
      </c>
      <c r="F198" s="2"/>
    </row>
    <row r="199" spans="1:6" ht="63.75" x14ac:dyDescent="0.25">
      <c r="A199" s="273"/>
      <c r="B199" s="118" t="s">
        <v>208</v>
      </c>
      <c r="C199" s="15"/>
      <c r="D199" s="14"/>
      <c r="E199" s="115"/>
      <c r="F199" s="95" t="s">
        <v>146</v>
      </c>
    </row>
    <row r="200" spans="1:6" ht="15.75" x14ac:dyDescent="0.25">
      <c r="A200" s="273"/>
      <c r="B200" s="9" t="s">
        <v>136</v>
      </c>
      <c r="C200" s="15">
        <v>610</v>
      </c>
      <c r="D200" s="14">
        <v>610</v>
      </c>
      <c r="E200" s="115">
        <v>100</v>
      </c>
      <c r="F200" s="2"/>
    </row>
    <row r="201" spans="1:6" ht="63.75" x14ac:dyDescent="0.25">
      <c r="A201" s="273"/>
      <c r="B201" s="118" t="s">
        <v>209</v>
      </c>
      <c r="C201" s="15"/>
      <c r="D201" s="14"/>
      <c r="E201" s="115"/>
      <c r="F201" s="95" t="s">
        <v>137</v>
      </c>
    </row>
    <row r="202" spans="1:6" ht="15.75" x14ac:dyDescent="0.25">
      <c r="A202" s="273"/>
      <c r="B202" s="9" t="s">
        <v>128</v>
      </c>
      <c r="C202" s="15">
        <v>135</v>
      </c>
      <c r="D202" s="14">
        <v>135</v>
      </c>
      <c r="E202" s="115">
        <v>100</v>
      </c>
      <c r="F202" s="2"/>
    </row>
    <row r="203" spans="1:6" ht="15.75" hidden="1" customHeight="1" x14ac:dyDescent="0.25">
      <c r="A203" s="273"/>
      <c r="B203" s="158" t="s">
        <v>121</v>
      </c>
      <c r="C203" s="153"/>
      <c r="D203" s="14"/>
      <c r="E203" s="115"/>
      <c r="F203" s="140" t="s">
        <v>210</v>
      </c>
    </row>
    <row r="204" spans="1:6" ht="15.75" hidden="1" customHeight="1" x14ac:dyDescent="0.25">
      <c r="A204" s="273"/>
      <c r="B204" s="118" t="s">
        <v>121</v>
      </c>
      <c r="C204" s="15"/>
      <c r="D204" s="14"/>
      <c r="E204" s="115"/>
      <c r="F204" s="140" t="s">
        <v>210</v>
      </c>
    </row>
    <row r="205" spans="1:6" ht="31.5" hidden="1" customHeight="1" x14ac:dyDescent="0.25">
      <c r="A205" s="273"/>
      <c r="B205" s="9" t="s">
        <v>128</v>
      </c>
      <c r="C205" s="113">
        <v>3337343.7</v>
      </c>
      <c r="D205" s="113">
        <v>3336343.7</v>
      </c>
      <c r="E205" s="115">
        <v>99.97</v>
      </c>
      <c r="F205" s="2"/>
    </row>
    <row r="206" spans="1:6" ht="249.75" hidden="1" customHeight="1" x14ac:dyDescent="0.25">
      <c r="A206" s="289"/>
      <c r="B206" s="2" t="s">
        <v>6</v>
      </c>
      <c r="C206" s="44">
        <f>C214+C221+C228+C236</f>
        <v>5661.829999999999</v>
      </c>
      <c r="D206" s="44">
        <f>D214+D221+D228+D236</f>
        <v>5611.2399999999989</v>
      </c>
      <c r="E206" s="6">
        <f>D206/C206*100</f>
        <v>99.106472642237577</v>
      </c>
      <c r="F206" s="2"/>
    </row>
    <row r="207" spans="1:6" ht="255" hidden="1" customHeight="1" x14ac:dyDescent="0.25">
      <c r="A207" s="275" t="s">
        <v>21</v>
      </c>
      <c r="B207" s="75" t="s">
        <v>12</v>
      </c>
      <c r="C207" s="71" t="e">
        <f>C215+C222+#REF!</f>
        <v>#REF!</v>
      </c>
      <c r="D207" s="71" t="e">
        <f>D215+D222+#REF!</f>
        <v>#REF!</v>
      </c>
      <c r="E207" s="63" t="e">
        <f>D207/C207*100</f>
        <v>#REF!</v>
      </c>
      <c r="F207" s="53"/>
    </row>
    <row r="208" spans="1:6" ht="15.75" hidden="1" customHeight="1" x14ac:dyDescent="0.3">
      <c r="A208" s="273"/>
      <c r="B208" s="298" t="s">
        <v>20</v>
      </c>
      <c r="C208" s="299"/>
      <c r="D208" s="299"/>
      <c r="E208" s="299"/>
      <c r="F208" s="300"/>
    </row>
    <row r="209" spans="1:6" ht="15.75" hidden="1" customHeight="1" x14ac:dyDescent="0.25">
      <c r="A209" s="273"/>
      <c r="B209" s="78" t="s">
        <v>36</v>
      </c>
      <c r="C209" s="79"/>
      <c r="D209" s="79"/>
      <c r="E209" s="79"/>
      <c r="F209" s="80" t="s">
        <v>89</v>
      </c>
    </row>
    <row r="210" spans="1:6" ht="15.75" hidden="1" customHeight="1" x14ac:dyDescent="0.25">
      <c r="A210" s="273"/>
      <c r="B210" s="9" t="s">
        <v>41</v>
      </c>
      <c r="C210" s="43">
        <v>15945745.57</v>
      </c>
      <c r="D210" s="43">
        <v>15893750.890000001</v>
      </c>
      <c r="E210" s="28">
        <f>D210/C210*100</f>
        <v>99.67392757038705</v>
      </c>
      <c r="F210" s="2"/>
    </row>
    <row r="211" spans="1:6" ht="15.75" hidden="1" customHeight="1" x14ac:dyDescent="0.25">
      <c r="A211" s="273"/>
      <c r="B211" s="25" t="s">
        <v>3</v>
      </c>
      <c r="C211" s="3"/>
      <c r="D211" s="3"/>
      <c r="E211" s="2"/>
      <c r="F211" s="2"/>
    </row>
    <row r="212" spans="1:6" ht="15.75" hidden="1" customHeight="1" x14ac:dyDescent="0.25">
      <c r="A212" s="273"/>
      <c r="B212" s="2" t="s">
        <v>4</v>
      </c>
      <c r="C212" s="6">
        <v>14400</v>
      </c>
      <c r="D212" s="6">
        <v>14400</v>
      </c>
      <c r="E212" s="72">
        <f>D212/C212*100</f>
        <v>100</v>
      </c>
      <c r="F212" s="2"/>
    </row>
    <row r="213" spans="1:6" ht="280.5" hidden="1" customHeight="1" x14ac:dyDescent="0.25">
      <c r="A213" s="274"/>
      <c r="B213" s="2" t="s">
        <v>5</v>
      </c>
      <c r="C213" s="3"/>
      <c r="D213" s="3"/>
      <c r="E213" s="72"/>
      <c r="F213" s="2"/>
    </row>
    <row r="214" spans="1:6" ht="312" hidden="1" customHeight="1" x14ac:dyDescent="0.25">
      <c r="A214" s="275" t="s">
        <v>24</v>
      </c>
      <c r="B214" s="2" t="s">
        <v>6</v>
      </c>
      <c r="C214" s="77">
        <v>810</v>
      </c>
      <c r="D214" s="76">
        <v>801.43</v>
      </c>
      <c r="E214" s="35">
        <f>D214/C214*100</f>
        <v>98.941975308641972</v>
      </c>
      <c r="F214" s="2"/>
    </row>
    <row r="215" spans="1:6" ht="15.75" hidden="1" customHeight="1" x14ac:dyDescent="0.25">
      <c r="A215" s="273"/>
      <c r="B215" s="25" t="s">
        <v>13</v>
      </c>
      <c r="C215" s="72">
        <v>5200</v>
      </c>
      <c r="D215" s="72">
        <v>5200</v>
      </c>
      <c r="E215" s="72">
        <f>D215/C215*100</f>
        <v>100</v>
      </c>
      <c r="F215" s="2"/>
    </row>
    <row r="216" spans="1:6" ht="15.75" hidden="1" customHeight="1" x14ac:dyDescent="0.25">
      <c r="A216" s="273"/>
      <c r="B216" s="48" t="s">
        <v>52</v>
      </c>
      <c r="C216" s="2"/>
      <c r="D216" s="2"/>
      <c r="E216" s="2"/>
      <c r="F216" s="93" t="s">
        <v>90</v>
      </c>
    </row>
    <row r="217" spans="1:6" ht="15.75" hidden="1" customHeight="1" x14ac:dyDescent="0.25">
      <c r="A217" s="273"/>
      <c r="B217" s="9" t="s">
        <v>41</v>
      </c>
      <c r="C217" s="28">
        <v>1989.12</v>
      </c>
      <c r="D217" s="8">
        <v>1947.1</v>
      </c>
      <c r="E217" s="28">
        <f>D217/C217*100</f>
        <v>97.887508043758046</v>
      </c>
      <c r="F217" s="2"/>
    </row>
    <row r="218" spans="1:6" ht="15.75" hidden="1" customHeight="1" x14ac:dyDescent="0.25">
      <c r="A218" s="273"/>
      <c r="B218" s="25" t="s">
        <v>3</v>
      </c>
      <c r="C218" s="2"/>
      <c r="D218" s="2"/>
      <c r="E218" s="2"/>
      <c r="F218" s="2"/>
    </row>
    <row r="219" spans="1:6" ht="15.75" hidden="1" customHeight="1" x14ac:dyDescent="0.25">
      <c r="A219" s="273"/>
      <c r="B219" s="2" t="s">
        <v>4</v>
      </c>
      <c r="C219" s="11"/>
      <c r="D219" s="11"/>
      <c r="E219" s="11"/>
      <c r="F219" s="11"/>
    </row>
    <row r="220" spans="1:6" ht="374.25" hidden="1" customHeight="1" x14ac:dyDescent="0.25">
      <c r="A220" s="274"/>
      <c r="B220" s="2" t="s">
        <v>5</v>
      </c>
      <c r="C220" s="11"/>
      <c r="D220" s="11"/>
      <c r="E220" s="11"/>
      <c r="F220" s="11"/>
    </row>
    <row r="221" spans="1:6" ht="369.75" hidden="1" customHeight="1" x14ac:dyDescent="0.25">
      <c r="A221" s="283" t="s">
        <v>29</v>
      </c>
      <c r="B221" s="2" t="s">
        <v>6</v>
      </c>
      <c r="C221" s="6">
        <v>1989.12</v>
      </c>
      <c r="D221" s="3">
        <v>1947.1</v>
      </c>
      <c r="E221" s="6">
        <f>D221/C221*100</f>
        <v>97.887508043758046</v>
      </c>
      <c r="F221" s="11"/>
    </row>
    <row r="222" spans="1:6" ht="15.75" hidden="1" customHeight="1" x14ac:dyDescent="0.25">
      <c r="A222" s="283"/>
      <c r="B222" s="25" t="s">
        <v>13</v>
      </c>
      <c r="C222" s="11"/>
      <c r="D222" s="11"/>
      <c r="E222" s="11"/>
      <c r="F222" s="11"/>
    </row>
    <row r="223" spans="1:6" ht="15.75" hidden="1" customHeight="1" x14ac:dyDescent="0.25">
      <c r="A223" s="283"/>
      <c r="B223" s="48" t="s">
        <v>50</v>
      </c>
      <c r="C223" s="11"/>
      <c r="D223" s="11"/>
      <c r="E223" s="11"/>
      <c r="F223" s="31" t="s">
        <v>91</v>
      </c>
    </row>
    <row r="224" spans="1:6" ht="15.75" hidden="1" customHeight="1" x14ac:dyDescent="0.25">
      <c r="A224" s="283"/>
      <c r="B224" s="9" t="s">
        <v>41</v>
      </c>
      <c r="C224" s="8">
        <f>C225+C226+C227+C228+C229</f>
        <v>13993.480000000001</v>
      </c>
      <c r="D224" s="8">
        <f>D225+D226+D227+D228+D229</f>
        <v>13993.480000000001</v>
      </c>
      <c r="E224" s="8">
        <f>D224/C224*100</f>
        <v>100</v>
      </c>
      <c r="F224" s="11"/>
    </row>
    <row r="225" spans="1:6" ht="15.75" hidden="1" customHeight="1" x14ac:dyDescent="0.25">
      <c r="A225" s="283"/>
      <c r="B225" s="25" t="s">
        <v>3</v>
      </c>
      <c r="C225" s="72">
        <v>6492.05</v>
      </c>
      <c r="D225" s="72">
        <v>6492.05</v>
      </c>
      <c r="E225" s="72">
        <f>D225/C225*100</f>
        <v>100</v>
      </c>
      <c r="F225" s="11"/>
    </row>
    <row r="226" spans="1:6" ht="15.75" hidden="1" customHeight="1" x14ac:dyDescent="0.25">
      <c r="A226" s="283"/>
      <c r="B226" s="25" t="s">
        <v>15</v>
      </c>
      <c r="C226" s="72">
        <v>5049.58</v>
      </c>
      <c r="D226" s="72">
        <v>5049.58</v>
      </c>
      <c r="E226" s="72">
        <f>D226/C226*100</f>
        <v>100</v>
      </c>
      <c r="F226" s="11"/>
    </row>
    <row r="227" spans="1:6" ht="169.5" hidden="1" customHeight="1" x14ac:dyDescent="0.25">
      <c r="A227" s="283"/>
      <c r="B227" s="2" t="s">
        <v>5</v>
      </c>
      <c r="C227" s="72"/>
      <c r="D227" s="72"/>
      <c r="E227" s="72"/>
      <c r="F227" s="11"/>
    </row>
    <row r="228" spans="1:6" ht="168" hidden="1" customHeight="1" x14ac:dyDescent="0.25">
      <c r="A228" s="275"/>
      <c r="B228" s="2" t="s">
        <v>6</v>
      </c>
      <c r="C228" s="72">
        <v>2451.85</v>
      </c>
      <c r="D228" s="72">
        <v>2451.85</v>
      </c>
      <c r="E228" s="72">
        <f>D228/C228*100</f>
        <v>100</v>
      </c>
      <c r="F228" s="11"/>
    </row>
    <row r="229" spans="1:6" ht="15.75" hidden="1" customHeight="1" x14ac:dyDescent="0.25">
      <c r="A229" s="273"/>
      <c r="B229" s="25" t="s">
        <v>14</v>
      </c>
      <c r="C229" s="3"/>
      <c r="D229" s="3"/>
      <c r="E229" s="6"/>
      <c r="F229" s="11"/>
    </row>
    <row r="230" spans="1:6" ht="15.75" hidden="1" customHeight="1" x14ac:dyDescent="0.25">
      <c r="A230" s="273"/>
      <c r="B230" s="48" t="s">
        <v>51</v>
      </c>
      <c r="C230" s="11"/>
      <c r="D230" s="11"/>
      <c r="E230" s="11"/>
      <c r="F230" s="23" t="s">
        <v>92</v>
      </c>
    </row>
    <row r="231" spans="1:6" ht="15.75" hidden="1" customHeight="1" x14ac:dyDescent="0.25">
      <c r="A231" s="273"/>
      <c r="B231" s="9" t="s">
        <v>41</v>
      </c>
      <c r="C231" s="43">
        <v>25</v>
      </c>
      <c r="D231" s="8">
        <v>24.95</v>
      </c>
      <c r="E231" s="8">
        <v>100</v>
      </c>
      <c r="F231" s="2"/>
    </row>
    <row r="232" spans="1:6" ht="15.75" hidden="1" customHeight="1" x14ac:dyDescent="0.25">
      <c r="A232" s="273"/>
      <c r="B232" s="25" t="s">
        <v>3</v>
      </c>
      <c r="C232" s="2"/>
      <c r="D232" s="2"/>
      <c r="E232" s="2"/>
      <c r="F232" s="2"/>
    </row>
    <row r="233" spans="1:6" ht="51.75" customHeight="1" x14ac:dyDescent="0.25">
      <c r="A233" s="273"/>
      <c r="B233" s="158" t="s">
        <v>263</v>
      </c>
      <c r="C233" s="2"/>
      <c r="D233" s="2"/>
      <c r="E233" s="2"/>
      <c r="F233" s="95" t="s">
        <v>264</v>
      </c>
    </row>
    <row r="234" spans="1:6" s="148" customFormat="1" ht="23.25" customHeight="1" x14ac:dyDescent="0.25">
      <c r="A234" s="189"/>
      <c r="B234" s="152" t="s">
        <v>128</v>
      </c>
      <c r="C234" s="44">
        <v>1403.85</v>
      </c>
      <c r="D234" s="150">
        <v>1379.6</v>
      </c>
      <c r="E234" s="150">
        <v>98.27</v>
      </c>
      <c r="F234" s="2"/>
    </row>
    <row r="235" spans="1:6" ht="60" x14ac:dyDescent="0.25">
      <c r="A235" s="275">
        <v>6</v>
      </c>
      <c r="B235" s="158" t="s">
        <v>211</v>
      </c>
      <c r="C235" s="149"/>
      <c r="D235" s="149"/>
      <c r="E235" s="149"/>
      <c r="F235" s="140" t="s">
        <v>146</v>
      </c>
    </row>
    <row r="236" spans="1:6" ht="15.75" x14ac:dyDescent="0.25">
      <c r="A236" s="273"/>
      <c r="B236" s="152" t="s">
        <v>128</v>
      </c>
      <c r="C236" s="44">
        <v>410.86</v>
      </c>
      <c r="D236" s="32">
        <v>410.86</v>
      </c>
      <c r="E236" s="32">
        <v>100</v>
      </c>
      <c r="F236" s="2"/>
    </row>
    <row r="237" spans="1:6" ht="78.75" x14ac:dyDescent="0.25">
      <c r="A237" s="273"/>
      <c r="B237" s="37" t="s">
        <v>297</v>
      </c>
      <c r="C237" s="2"/>
      <c r="D237" s="2"/>
      <c r="E237" s="2"/>
      <c r="F237" s="23" t="s">
        <v>168</v>
      </c>
    </row>
    <row r="238" spans="1:6" s="135" customFormat="1" ht="15.75" x14ac:dyDescent="0.25">
      <c r="A238" s="273"/>
      <c r="B238" s="9" t="s">
        <v>9</v>
      </c>
      <c r="C238" s="192">
        <v>9948.19</v>
      </c>
      <c r="D238" s="192">
        <v>9948.19</v>
      </c>
      <c r="E238" s="119">
        <v>100</v>
      </c>
      <c r="F238" s="122"/>
    </row>
    <row r="239" spans="1:6" s="135" customFormat="1" ht="15.75" x14ac:dyDescent="0.25">
      <c r="A239" s="273"/>
      <c r="B239" s="222" t="s">
        <v>3</v>
      </c>
      <c r="C239" s="223">
        <v>0</v>
      </c>
      <c r="D239" s="218">
        <v>0</v>
      </c>
      <c r="E239" s="218">
        <v>0</v>
      </c>
      <c r="F239" s="210"/>
    </row>
    <row r="240" spans="1:6" ht="15.75" x14ac:dyDescent="0.25">
      <c r="A240" s="273"/>
      <c r="B240" s="222" t="s">
        <v>15</v>
      </c>
      <c r="C240" s="220">
        <v>0</v>
      </c>
      <c r="D240" s="220">
        <v>0</v>
      </c>
      <c r="E240" s="218">
        <v>0</v>
      </c>
      <c r="F240" s="210"/>
    </row>
    <row r="241" spans="1:6" ht="15.75" hidden="1" x14ac:dyDescent="0.25">
      <c r="A241" s="273"/>
      <c r="B241" s="210" t="s">
        <v>5</v>
      </c>
      <c r="C241" s="214">
        <v>9948.19</v>
      </c>
      <c r="D241" s="214">
        <v>9948.19</v>
      </c>
      <c r="E241" s="218" t="s">
        <v>152</v>
      </c>
      <c r="F241" s="210"/>
    </row>
    <row r="242" spans="1:6" ht="63.75" hidden="1" x14ac:dyDescent="0.25">
      <c r="A242" s="273"/>
      <c r="B242" s="222" t="s">
        <v>153</v>
      </c>
      <c r="C242" s="214"/>
      <c r="D242" s="214"/>
      <c r="E242" s="218"/>
      <c r="F242" s="225" t="s">
        <v>137</v>
      </c>
    </row>
    <row r="243" spans="1:6" ht="15.75" hidden="1" x14ac:dyDescent="0.25">
      <c r="A243" s="274"/>
      <c r="B243" s="226" t="s">
        <v>128</v>
      </c>
      <c r="C243" s="214">
        <v>8889360</v>
      </c>
      <c r="D243" s="214">
        <v>8889360</v>
      </c>
      <c r="E243" s="218" t="s">
        <v>152</v>
      </c>
      <c r="F243" s="210"/>
    </row>
    <row r="244" spans="1:6" ht="15.75" hidden="1" x14ac:dyDescent="0.25">
      <c r="A244" s="287" t="s">
        <v>21</v>
      </c>
      <c r="B244" s="210" t="s">
        <v>6</v>
      </c>
      <c r="C244" s="211">
        <v>44</v>
      </c>
      <c r="D244" s="211">
        <v>43.21</v>
      </c>
      <c r="E244" s="213">
        <f>D244/C244*100</f>
        <v>98.204545454545453</v>
      </c>
      <c r="F244" s="210"/>
    </row>
    <row r="245" spans="1:6" ht="32.25" hidden="1" thickBot="1" x14ac:dyDescent="0.3">
      <c r="A245" s="288"/>
      <c r="B245" s="222" t="s">
        <v>16</v>
      </c>
      <c r="C245" s="213">
        <v>4520</v>
      </c>
      <c r="D245" s="211">
        <v>4297.47</v>
      </c>
      <c r="E245" s="227">
        <f>D245/C245*100</f>
        <v>95.076769911504428</v>
      </c>
      <c r="F245" s="210"/>
    </row>
    <row r="246" spans="1:6" ht="16.5" hidden="1" thickBot="1" x14ac:dyDescent="0.3">
      <c r="A246" s="288"/>
      <c r="B246" s="284" t="s">
        <v>20</v>
      </c>
      <c r="C246" s="290"/>
      <c r="D246" s="290"/>
      <c r="E246" s="291"/>
      <c r="F246" s="286"/>
    </row>
    <row r="247" spans="1:6" ht="179.25" hidden="1" x14ac:dyDescent="0.25">
      <c r="A247" s="288"/>
      <c r="B247" s="228" t="s">
        <v>36</v>
      </c>
      <c r="C247" s="229"/>
      <c r="D247" s="229"/>
      <c r="E247" s="211"/>
      <c r="F247" s="230" t="s">
        <v>104</v>
      </c>
    </row>
    <row r="248" spans="1:6" ht="15.75" hidden="1" x14ac:dyDescent="0.25">
      <c r="A248" s="288"/>
      <c r="B248" s="226" t="s">
        <v>41</v>
      </c>
      <c r="C248" s="213">
        <v>5511334.3700000001</v>
      </c>
      <c r="D248" s="213">
        <v>5511334.3700000001</v>
      </c>
      <c r="E248" s="211"/>
      <c r="F248" s="210"/>
    </row>
    <row r="249" spans="1:6" ht="15.75" hidden="1" x14ac:dyDescent="0.25">
      <c r="A249" s="288"/>
      <c r="B249" s="222" t="s">
        <v>3</v>
      </c>
      <c r="C249" s="213"/>
      <c r="D249" s="211"/>
      <c r="E249" s="211"/>
      <c r="F249" s="210"/>
    </row>
    <row r="250" spans="1:6" ht="15.75" hidden="1" x14ac:dyDescent="0.25">
      <c r="A250" s="288"/>
      <c r="B250" s="222" t="s">
        <v>15</v>
      </c>
      <c r="C250" s="213"/>
      <c r="D250" s="211"/>
      <c r="E250" s="211"/>
      <c r="F250" s="210"/>
    </row>
    <row r="251" spans="1:6" ht="364.5" hidden="1" customHeight="1" x14ac:dyDescent="0.25">
      <c r="A251" s="289"/>
      <c r="B251" s="210" t="s">
        <v>5</v>
      </c>
      <c r="C251" s="213"/>
      <c r="D251" s="211"/>
      <c r="E251" s="211"/>
      <c r="F251" s="210"/>
    </row>
    <row r="252" spans="1:6" ht="15.75" hidden="1" x14ac:dyDescent="0.25">
      <c r="A252" s="275" t="s">
        <v>24</v>
      </c>
      <c r="B252" s="210" t="s">
        <v>6</v>
      </c>
      <c r="C252" s="213"/>
      <c r="D252" s="211"/>
      <c r="E252" s="211"/>
      <c r="F252" s="210"/>
    </row>
    <row r="253" spans="1:6" ht="15.75" hidden="1" x14ac:dyDescent="0.25">
      <c r="A253" s="273"/>
      <c r="B253" s="230" t="s">
        <v>16</v>
      </c>
      <c r="C253" s="213"/>
      <c r="D253" s="211"/>
      <c r="E253" s="211"/>
      <c r="F253" s="210"/>
    </row>
    <row r="254" spans="1:6" ht="370.5" hidden="1" x14ac:dyDescent="0.25">
      <c r="A254" s="273"/>
      <c r="B254" s="228" t="s">
        <v>58</v>
      </c>
      <c r="C254" s="213"/>
      <c r="D254" s="211"/>
      <c r="E254" s="211"/>
      <c r="F254" s="230" t="s">
        <v>105</v>
      </c>
    </row>
    <row r="255" spans="1:6" ht="15.75" hidden="1" x14ac:dyDescent="0.25">
      <c r="A255" s="273"/>
      <c r="B255" s="226" t="s">
        <v>41</v>
      </c>
      <c r="C255" s="231">
        <v>44</v>
      </c>
      <c r="D255" s="232">
        <v>43.21</v>
      </c>
      <c r="E255" s="231">
        <f>D255/C255*100</f>
        <v>98.204545454545453</v>
      </c>
      <c r="F255" s="210"/>
    </row>
    <row r="256" spans="1:6" ht="15.75" hidden="1" x14ac:dyDescent="0.25">
      <c r="A256" s="273"/>
      <c r="B256" s="222" t="s">
        <v>3</v>
      </c>
      <c r="C256" s="213"/>
      <c r="D256" s="211"/>
      <c r="E256" s="211"/>
      <c r="F256" s="210"/>
    </row>
    <row r="257" spans="1:6" ht="15.75" hidden="1" x14ac:dyDescent="0.25">
      <c r="A257" s="273"/>
      <c r="B257" s="222" t="s">
        <v>15</v>
      </c>
      <c r="C257" s="213"/>
      <c r="D257" s="211"/>
      <c r="E257" s="211"/>
      <c r="F257" s="210"/>
    </row>
    <row r="258" spans="1:6" ht="246" hidden="1" customHeight="1" x14ac:dyDescent="0.25">
      <c r="A258" s="274"/>
      <c r="B258" s="210" t="s">
        <v>5</v>
      </c>
      <c r="C258" s="213"/>
      <c r="D258" s="211"/>
      <c r="E258" s="211"/>
      <c r="F258" s="210"/>
    </row>
    <row r="259" spans="1:6" ht="15.75" hidden="1" x14ac:dyDescent="0.25">
      <c r="A259" s="275"/>
      <c r="B259" s="210" t="s">
        <v>6</v>
      </c>
      <c r="C259" s="213">
        <v>44</v>
      </c>
      <c r="D259" s="211">
        <v>43.21</v>
      </c>
      <c r="E259" s="213">
        <f>D259/C259*100</f>
        <v>98.204545454545453</v>
      </c>
      <c r="F259" s="210"/>
    </row>
    <row r="260" spans="1:6" ht="15.75" hidden="1" x14ac:dyDescent="0.25">
      <c r="A260" s="273"/>
      <c r="B260" s="230" t="s">
        <v>16</v>
      </c>
      <c r="C260" s="213"/>
      <c r="D260" s="211"/>
      <c r="E260" s="211"/>
      <c r="F260" s="210"/>
    </row>
    <row r="261" spans="1:6" ht="252" hidden="1" x14ac:dyDescent="0.25">
      <c r="A261" s="273"/>
      <c r="B261" s="228" t="s">
        <v>59</v>
      </c>
      <c r="C261" s="213"/>
      <c r="D261" s="211"/>
      <c r="E261" s="211"/>
      <c r="F261" s="233" t="s">
        <v>106</v>
      </c>
    </row>
    <row r="262" spans="1:6" ht="15.75" hidden="1" x14ac:dyDescent="0.25">
      <c r="A262" s="273"/>
      <c r="B262" s="226" t="s">
        <v>41</v>
      </c>
      <c r="C262" s="231">
        <v>4520</v>
      </c>
      <c r="D262" s="231" t="e">
        <f>D263+#REF!+D264+D265+#REF!</f>
        <v>#REF!</v>
      </c>
      <c r="E262" s="231" t="e">
        <f>D262/C262*100</f>
        <v>#REF!</v>
      </c>
      <c r="F262" s="210"/>
    </row>
    <row r="263" spans="1:6" ht="15.75" hidden="1" x14ac:dyDescent="0.25">
      <c r="A263" s="273"/>
      <c r="B263" s="222" t="s">
        <v>3</v>
      </c>
      <c r="C263" s="213"/>
      <c r="D263" s="211"/>
      <c r="E263" s="213"/>
      <c r="F263" s="210"/>
    </row>
    <row r="264" spans="1:6" ht="15.75" x14ac:dyDescent="0.25">
      <c r="A264" s="287">
        <v>7</v>
      </c>
      <c r="B264" s="210" t="s">
        <v>226</v>
      </c>
      <c r="C264" s="214">
        <v>9948.19</v>
      </c>
      <c r="D264" s="214">
        <v>9948.19</v>
      </c>
      <c r="E264" s="211">
        <v>100</v>
      </c>
      <c r="F264" s="210"/>
    </row>
    <row r="265" spans="1:6" ht="15.75" x14ac:dyDescent="0.25">
      <c r="A265" s="288"/>
      <c r="B265" s="152" t="s">
        <v>128</v>
      </c>
      <c r="C265" s="153">
        <v>9948.19</v>
      </c>
      <c r="D265" s="153">
        <v>9948.19</v>
      </c>
      <c r="E265" s="159" t="s">
        <v>152</v>
      </c>
      <c r="F265" s="2"/>
    </row>
    <row r="266" spans="1:6" ht="94.5" x14ac:dyDescent="0.25">
      <c r="A266" s="288"/>
      <c r="B266" s="5" t="s">
        <v>298</v>
      </c>
      <c r="C266" s="2" t="s">
        <v>113</v>
      </c>
      <c r="D266" s="2"/>
      <c r="E266" s="2"/>
      <c r="F266" s="30" t="s">
        <v>212</v>
      </c>
    </row>
    <row r="267" spans="1:6" s="135" customFormat="1" ht="15.75" x14ac:dyDescent="0.25">
      <c r="A267" s="288"/>
      <c r="B267" s="9" t="s">
        <v>9</v>
      </c>
      <c r="C267" s="28">
        <v>1075.5</v>
      </c>
      <c r="D267" s="28">
        <v>912.8</v>
      </c>
      <c r="E267" s="119" t="s">
        <v>213</v>
      </c>
      <c r="F267" s="122"/>
    </row>
    <row r="268" spans="1:6" s="135" customFormat="1" ht="15.75" x14ac:dyDescent="0.25">
      <c r="A268" s="288"/>
      <c r="B268" s="222" t="s">
        <v>3</v>
      </c>
      <c r="C268" s="219">
        <v>0</v>
      </c>
      <c r="D268" s="219">
        <v>0</v>
      </c>
      <c r="E268" s="234">
        <v>0</v>
      </c>
      <c r="F268" s="210"/>
    </row>
    <row r="269" spans="1:6" ht="15.75" x14ac:dyDescent="0.25">
      <c r="A269" s="288"/>
      <c r="B269" s="222" t="s">
        <v>15</v>
      </c>
      <c r="C269" s="215">
        <v>0</v>
      </c>
      <c r="D269" s="215">
        <v>0</v>
      </c>
      <c r="E269" s="215">
        <v>0</v>
      </c>
      <c r="F269" s="210"/>
    </row>
    <row r="270" spans="1:6" ht="15.75" hidden="1" x14ac:dyDescent="0.25">
      <c r="A270" s="288"/>
      <c r="B270" s="210" t="s">
        <v>5</v>
      </c>
      <c r="C270" s="213">
        <v>1075.5</v>
      </c>
      <c r="D270" s="213">
        <v>912.8</v>
      </c>
      <c r="E270" s="215" t="s">
        <v>213</v>
      </c>
      <c r="F270" s="210"/>
    </row>
    <row r="271" spans="1:6" ht="63.75" hidden="1" x14ac:dyDescent="0.25">
      <c r="A271" s="288"/>
      <c r="B271" s="222" t="s">
        <v>154</v>
      </c>
      <c r="C271" s="215"/>
      <c r="D271" s="215"/>
      <c r="E271" s="215"/>
      <c r="F271" s="225" t="s">
        <v>137</v>
      </c>
    </row>
    <row r="272" spans="1:6" ht="15.75" hidden="1" x14ac:dyDescent="0.25">
      <c r="A272" s="288"/>
      <c r="B272" s="226" t="s">
        <v>128</v>
      </c>
      <c r="C272" s="214">
        <f>C267-C269</f>
        <v>1075.5</v>
      </c>
      <c r="D272" s="213">
        <f>D267-D269</f>
        <v>912.8</v>
      </c>
      <c r="E272" s="215">
        <f>D272/C272*100</f>
        <v>84.872152487215246</v>
      </c>
      <c r="F272" s="210"/>
    </row>
    <row r="273" spans="1:6" ht="15.75" hidden="1" x14ac:dyDescent="0.25">
      <c r="A273" s="288"/>
      <c r="B273" s="210" t="s">
        <v>6</v>
      </c>
      <c r="C273" s="213">
        <f>C282+C289+C297+C304+C308</f>
        <v>43747.8</v>
      </c>
      <c r="D273" s="213">
        <f>D282+D297+D304+D308</f>
        <v>38738.790000000008</v>
      </c>
      <c r="E273" s="216">
        <f t="shared" ref="E273:E274" si="1">D273/C273*100</f>
        <v>88.550258527285948</v>
      </c>
      <c r="F273" s="210"/>
    </row>
    <row r="274" spans="1:6" ht="31.5" hidden="1" x14ac:dyDescent="0.25">
      <c r="A274" s="289"/>
      <c r="B274" s="235" t="s">
        <v>55</v>
      </c>
      <c r="C274" s="236">
        <f>C290</f>
        <v>7058.4</v>
      </c>
      <c r="D274" s="211">
        <f>D290</f>
        <v>4487.3</v>
      </c>
      <c r="E274" s="237">
        <f t="shared" si="1"/>
        <v>63.573897767199369</v>
      </c>
      <c r="F274" s="238"/>
    </row>
    <row r="275" spans="1:6" ht="15.75" hidden="1" x14ac:dyDescent="0.25">
      <c r="A275" s="275" t="s">
        <v>21</v>
      </c>
      <c r="B275" s="235" t="s">
        <v>14</v>
      </c>
      <c r="C275" s="239"/>
      <c r="D275" s="239"/>
      <c r="E275" s="239"/>
      <c r="F275" s="238"/>
    </row>
    <row r="276" spans="1:6" ht="16.5" hidden="1" thickBot="1" x14ac:dyDescent="0.3">
      <c r="A276" s="279"/>
      <c r="B276" s="284" t="s">
        <v>20</v>
      </c>
      <c r="C276" s="285"/>
      <c r="D276" s="285"/>
      <c r="E276" s="285"/>
      <c r="F276" s="286"/>
    </row>
    <row r="277" spans="1:6" ht="216.75" hidden="1" x14ac:dyDescent="0.25">
      <c r="A277" s="279"/>
      <c r="B277" s="240" t="s">
        <v>53</v>
      </c>
      <c r="C277" s="241"/>
      <c r="D277" s="241"/>
      <c r="E277" s="241"/>
      <c r="F277" s="242" t="s">
        <v>107</v>
      </c>
    </row>
    <row r="278" spans="1:6" ht="15.75" hidden="1" x14ac:dyDescent="0.25">
      <c r="A278" s="279"/>
      <c r="B278" s="226" t="s">
        <v>41</v>
      </c>
      <c r="C278" s="231">
        <f>C279+C280+C281+C282+C283</f>
        <v>28952</v>
      </c>
      <c r="D278" s="231">
        <f>D279+D280+D281+D282+D283</f>
        <v>28595.29</v>
      </c>
      <c r="E278" s="231">
        <f>D278/C278*100</f>
        <v>98.76792622271347</v>
      </c>
      <c r="F278" s="210"/>
    </row>
    <row r="279" spans="1:6" ht="15.75" hidden="1" x14ac:dyDescent="0.25">
      <c r="A279" s="279"/>
      <c r="B279" s="222" t="s">
        <v>3</v>
      </c>
      <c r="C279" s="210"/>
      <c r="D279" s="210"/>
      <c r="E279" s="210"/>
      <c r="F279" s="210"/>
    </row>
    <row r="280" spans="1:6" ht="15.75" hidden="1" x14ac:dyDescent="0.25">
      <c r="A280" s="279"/>
      <c r="B280" s="222" t="s">
        <v>15</v>
      </c>
      <c r="C280" s="210"/>
      <c r="D280" s="210"/>
      <c r="E280" s="210"/>
      <c r="F280" s="210"/>
    </row>
    <row r="281" spans="1:6" ht="15.75" hidden="1" x14ac:dyDescent="0.25">
      <c r="A281" s="280"/>
      <c r="B281" s="210" t="s">
        <v>5</v>
      </c>
      <c r="C281" s="211"/>
      <c r="D281" s="211"/>
      <c r="E281" s="213"/>
      <c r="F281" s="210"/>
    </row>
    <row r="282" spans="1:6" ht="15.75" hidden="1" x14ac:dyDescent="0.25">
      <c r="A282" s="319" t="s">
        <v>24</v>
      </c>
      <c r="B282" s="210" t="s">
        <v>6</v>
      </c>
      <c r="C282" s="213">
        <v>28952</v>
      </c>
      <c r="D282" s="213">
        <v>28595.29</v>
      </c>
      <c r="E282" s="213">
        <f>D282/C282*100</f>
        <v>98.76792622271347</v>
      </c>
      <c r="F282" s="211"/>
    </row>
    <row r="283" spans="1:6" ht="15.75" hidden="1" x14ac:dyDescent="0.25">
      <c r="A283" s="279"/>
      <c r="B283" s="222" t="s">
        <v>13</v>
      </c>
      <c r="C283" s="243"/>
      <c r="D283" s="243"/>
      <c r="E283" s="243"/>
      <c r="F283" s="243"/>
    </row>
    <row r="284" spans="1:6" ht="372" hidden="1" x14ac:dyDescent="0.25">
      <c r="A284" s="279"/>
      <c r="B284" s="228" t="s">
        <v>54</v>
      </c>
      <c r="C284" s="243"/>
      <c r="D284" s="243"/>
      <c r="E284" s="243"/>
      <c r="F284" s="244" t="s">
        <v>108</v>
      </c>
    </row>
    <row r="285" spans="1:6" ht="15.75" hidden="1" x14ac:dyDescent="0.25">
      <c r="A285" s="279"/>
      <c r="B285" s="226" t="s">
        <v>41</v>
      </c>
      <c r="C285" s="232">
        <f>C287+C288+C289+C290</f>
        <v>38365.9</v>
      </c>
      <c r="D285" s="232">
        <f>D286+D287+D288+D289+D290</f>
        <v>36764.1</v>
      </c>
      <c r="E285" s="231">
        <f>D285/C285*100</f>
        <v>95.824938291555767</v>
      </c>
      <c r="F285" s="243"/>
    </row>
    <row r="286" spans="1:6" ht="15.75" hidden="1" x14ac:dyDescent="0.25">
      <c r="A286" s="279"/>
      <c r="B286" s="222" t="s">
        <v>3</v>
      </c>
      <c r="C286" s="211"/>
      <c r="D286" s="211"/>
      <c r="E286" s="211"/>
      <c r="F286" s="243"/>
    </row>
    <row r="287" spans="1:6" ht="15.75" hidden="1" x14ac:dyDescent="0.25">
      <c r="A287" s="279"/>
      <c r="B287" s="222" t="s">
        <v>15</v>
      </c>
      <c r="C287" s="211">
        <v>26820.2</v>
      </c>
      <c r="D287" s="211">
        <v>25783.1</v>
      </c>
      <c r="E287" s="213">
        <f>D287/C287*100</f>
        <v>96.133138455343342</v>
      </c>
      <c r="F287" s="243"/>
    </row>
    <row r="288" spans="1:6" ht="15.75" hidden="1" x14ac:dyDescent="0.25">
      <c r="A288" s="279"/>
      <c r="B288" s="210" t="s">
        <v>5</v>
      </c>
      <c r="C288" s="211"/>
      <c r="D288" s="211"/>
      <c r="E288" s="211"/>
      <c r="F288" s="243"/>
    </row>
    <row r="289" spans="1:6" ht="15.75" hidden="1" x14ac:dyDescent="0.25">
      <c r="A289" s="280"/>
      <c r="B289" s="210" t="s">
        <v>6</v>
      </c>
      <c r="C289" s="211">
        <v>4487.3</v>
      </c>
      <c r="D289" s="211">
        <v>6493.7</v>
      </c>
      <c r="E289" s="213">
        <f>D289/C289*100</f>
        <v>144.71285628328837</v>
      </c>
      <c r="F289" s="243"/>
    </row>
    <row r="290" spans="1:6" ht="31.5" hidden="1" x14ac:dyDescent="0.25">
      <c r="A290" s="275" t="s">
        <v>29</v>
      </c>
      <c r="B290" s="245" t="s">
        <v>55</v>
      </c>
      <c r="C290" s="211">
        <v>7058.4</v>
      </c>
      <c r="D290" s="211">
        <v>4487.3</v>
      </c>
      <c r="E290" s="213">
        <f>D290/C290*100</f>
        <v>63.573897767199369</v>
      </c>
      <c r="F290" s="243"/>
    </row>
    <row r="291" spans="1:6" ht="15.75" hidden="1" x14ac:dyDescent="0.25">
      <c r="A291" s="273"/>
      <c r="B291" s="222" t="s">
        <v>13</v>
      </c>
      <c r="C291" s="243"/>
      <c r="D291" s="243"/>
      <c r="E291" s="243"/>
      <c r="F291" s="243"/>
    </row>
    <row r="292" spans="1:6" ht="168" hidden="1" x14ac:dyDescent="0.25">
      <c r="A292" s="273"/>
      <c r="B292" s="246" t="s">
        <v>56</v>
      </c>
      <c r="C292" s="243"/>
      <c r="D292" s="243"/>
      <c r="E292" s="243"/>
      <c r="F292" s="247" t="s">
        <v>96</v>
      </c>
    </row>
    <row r="293" spans="1:6" ht="15.75" hidden="1" x14ac:dyDescent="0.25">
      <c r="A293" s="273"/>
      <c r="B293" s="226" t="s">
        <v>41</v>
      </c>
      <c r="C293" s="231">
        <v>300</v>
      </c>
      <c r="D293" s="231">
        <v>297.7</v>
      </c>
      <c r="E293" s="231">
        <f>D293/C293*100</f>
        <v>99.233333333333334</v>
      </c>
      <c r="F293" s="243"/>
    </row>
    <row r="294" spans="1:6" ht="15.75" hidden="1" x14ac:dyDescent="0.25">
      <c r="A294" s="273"/>
      <c r="B294" s="222" t="s">
        <v>3</v>
      </c>
      <c r="C294" s="211"/>
      <c r="D294" s="211"/>
      <c r="E294" s="211"/>
      <c r="F294" s="243"/>
    </row>
    <row r="295" spans="1:6" ht="15.75" hidden="1" x14ac:dyDescent="0.25">
      <c r="A295" s="273"/>
      <c r="B295" s="222" t="s">
        <v>15</v>
      </c>
      <c r="C295" s="211"/>
      <c r="D295" s="211"/>
      <c r="E295" s="211"/>
      <c r="F295" s="243"/>
    </row>
    <row r="296" spans="1:6" ht="15.75" hidden="1" x14ac:dyDescent="0.25">
      <c r="A296" s="274"/>
      <c r="B296" s="210" t="s">
        <v>5</v>
      </c>
      <c r="C296" s="211"/>
      <c r="D296" s="211"/>
      <c r="E296" s="211"/>
      <c r="F296" s="243"/>
    </row>
    <row r="297" spans="1:6" ht="15.75" hidden="1" x14ac:dyDescent="0.25">
      <c r="A297" s="275" t="s">
        <v>32</v>
      </c>
      <c r="B297" s="210" t="s">
        <v>6</v>
      </c>
      <c r="C297" s="213">
        <v>300</v>
      </c>
      <c r="D297" s="213">
        <v>297.7</v>
      </c>
      <c r="E297" s="213">
        <f>D297/C297*100</f>
        <v>99.233333333333334</v>
      </c>
      <c r="F297" s="243"/>
    </row>
    <row r="298" spans="1:6" ht="15.75" hidden="1" x14ac:dyDescent="0.25">
      <c r="A298" s="273"/>
      <c r="B298" s="222" t="s">
        <v>13</v>
      </c>
      <c r="C298" s="211"/>
      <c r="D298" s="211"/>
      <c r="E298" s="211"/>
      <c r="F298" s="243"/>
    </row>
    <row r="299" spans="1:6" ht="165.75" hidden="1" x14ac:dyDescent="0.25">
      <c r="A299" s="273"/>
      <c r="B299" s="248" t="s">
        <v>57</v>
      </c>
      <c r="C299" s="243"/>
      <c r="D299" s="243"/>
      <c r="E299" s="243"/>
      <c r="F299" s="249" t="s">
        <v>97</v>
      </c>
    </row>
    <row r="300" spans="1:6" ht="15.75" hidden="1" x14ac:dyDescent="0.25">
      <c r="A300" s="273"/>
      <c r="B300" s="226" t="s">
        <v>41</v>
      </c>
      <c r="C300" s="231">
        <f>C301+C302+C303+C304</f>
        <v>14785</v>
      </c>
      <c r="D300" s="231">
        <f>D301+D302+D303+D304+D305</f>
        <v>14785</v>
      </c>
      <c r="E300" s="231">
        <f>D300/C300*100</f>
        <v>100</v>
      </c>
      <c r="F300" s="243"/>
    </row>
    <row r="301" spans="1:6" ht="15.75" hidden="1" x14ac:dyDescent="0.25">
      <c r="A301" s="273"/>
      <c r="B301" s="222" t="s">
        <v>3</v>
      </c>
      <c r="C301" s="211"/>
      <c r="D301" s="211"/>
      <c r="E301" s="211"/>
      <c r="F301" s="243"/>
    </row>
    <row r="302" spans="1:6" ht="15.75" hidden="1" x14ac:dyDescent="0.25">
      <c r="A302" s="273"/>
      <c r="B302" s="222" t="s">
        <v>15</v>
      </c>
      <c r="C302" s="211"/>
      <c r="D302" s="211"/>
      <c r="E302" s="211"/>
      <c r="F302" s="243"/>
    </row>
    <row r="303" spans="1:6" ht="15.75" hidden="1" x14ac:dyDescent="0.25">
      <c r="A303" s="274"/>
      <c r="B303" s="210" t="s">
        <v>5</v>
      </c>
      <c r="C303" s="213">
        <v>5852</v>
      </c>
      <c r="D303" s="213">
        <v>5852</v>
      </c>
      <c r="E303" s="213">
        <f>D303/C303*100</f>
        <v>100</v>
      </c>
      <c r="F303" s="243"/>
    </row>
    <row r="304" spans="1:6" ht="15.75" hidden="1" x14ac:dyDescent="0.25">
      <c r="A304" s="275"/>
      <c r="B304" s="210" t="s">
        <v>6</v>
      </c>
      <c r="C304" s="213">
        <v>8933</v>
      </c>
      <c r="D304" s="213">
        <v>8933</v>
      </c>
      <c r="E304" s="213">
        <f>D304/C304*100</f>
        <v>100</v>
      </c>
      <c r="F304" s="243"/>
    </row>
    <row r="305" spans="1:6" ht="15.75" hidden="1" x14ac:dyDescent="0.25">
      <c r="A305" s="273"/>
      <c r="B305" s="222" t="s">
        <v>13</v>
      </c>
      <c r="C305" s="211"/>
      <c r="D305" s="211"/>
      <c r="E305" s="211"/>
      <c r="F305" s="243"/>
    </row>
    <row r="306" spans="1:6" ht="15.75" hidden="1" x14ac:dyDescent="0.25">
      <c r="A306" s="273"/>
      <c r="B306" s="250" t="s">
        <v>36</v>
      </c>
      <c r="C306" s="211"/>
      <c r="D306" s="211"/>
      <c r="E306" s="211"/>
      <c r="F306" s="251"/>
    </row>
    <row r="307" spans="1:6" ht="15.75" x14ac:dyDescent="0.25">
      <c r="A307" s="275">
        <v>8</v>
      </c>
      <c r="B307" s="210" t="s">
        <v>226</v>
      </c>
      <c r="C307" s="213">
        <v>1075.5</v>
      </c>
      <c r="D307" s="213">
        <v>912.8</v>
      </c>
      <c r="E307" s="213">
        <f>D307/C307*100</f>
        <v>84.872152487215246</v>
      </c>
      <c r="F307" s="243"/>
    </row>
    <row r="308" spans="1:6" ht="15.75" x14ac:dyDescent="0.25">
      <c r="A308" s="273"/>
      <c r="B308" s="152" t="s">
        <v>128</v>
      </c>
      <c r="C308" s="185">
        <v>1075.5</v>
      </c>
      <c r="D308" s="185">
        <v>912.8</v>
      </c>
      <c r="E308" s="6">
        <f>D308/C308*100</f>
        <v>84.872152487215246</v>
      </c>
      <c r="F308" s="33"/>
    </row>
    <row r="309" spans="1:6" ht="89.25" x14ac:dyDescent="0.25">
      <c r="A309" s="273"/>
      <c r="B309" s="12" t="s">
        <v>116</v>
      </c>
      <c r="C309" s="32"/>
      <c r="D309" s="32"/>
      <c r="E309" s="32"/>
      <c r="F309" s="94" t="s">
        <v>214</v>
      </c>
    </row>
    <row r="310" spans="1:6" s="135" customFormat="1" ht="15.75" x14ac:dyDescent="0.25">
      <c r="A310" s="273"/>
      <c r="B310" s="9" t="s">
        <v>9</v>
      </c>
      <c r="C310" s="28">
        <v>6397.32</v>
      </c>
      <c r="D310" s="134">
        <v>6332.17</v>
      </c>
      <c r="E310" s="28">
        <v>98.98</v>
      </c>
      <c r="F310" s="18"/>
    </row>
    <row r="311" spans="1:6" s="135" customFormat="1" ht="15.75" x14ac:dyDescent="0.25">
      <c r="A311" s="273"/>
      <c r="B311" s="222" t="s">
        <v>3</v>
      </c>
      <c r="C311" s="220">
        <v>137.5</v>
      </c>
      <c r="D311" s="220">
        <v>137.5</v>
      </c>
      <c r="E311" s="220">
        <v>100</v>
      </c>
      <c r="F311" s="211"/>
    </row>
    <row r="312" spans="1:6" ht="15.75" x14ac:dyDescent="0.25">
      <c r="A312" s="273"/>
      <c r="B312" s="222" t="s">
        <v>15</v>
      </c>
      <c r="C312" s="215" t="s">
        <v>265</v>
      </c>
      <c r="D312" s="215" t="s">
        <v>266</v>
      </c>
      <c r="E312" s="220">
        <v>99</v>
      </c>
      <c r="F312" s="211"/>
    </row>
    <row r="313" spans="1:6" ht="15.75" hidden="1" x14ac:dyDescent="0.25">
      <c r="A313" s="273"/>
      <c r="B313" s="210" t="s">
        <v>5</v>
      </c>
      <c r="C313" s="215" t="s">
        <v>215</v>
      </c>
      <c r="D313" s="215" t="s">
        <v>216</v>
      </c>
      <c r="E313" s="220">
        <v>71.7</v>
      </c>
      <c r="F313" s="211"/>
    </row>
    <row r="314" spans="1:6" ht="78.75" hidden="1" x14ac:dyDescent="0.25">
      <c r="A314" s="273"/>
      <c r="B314" s="222" t="s">
        <v>155</v>
      </c>
      <c r="C314" s="215"/>
      <c r="D314" s="216"/>
      <c r="E314" s="220"/>
      <c r="F314" s="225" t="s">
        <v>137</v>
      </c>
    </row>
    <row r="315" spans="1:6" ht="15.75" hidden="1" x14ac:dyDescent="0.25">
      <c r="A315" s="274"/>
      <c r="B315" s="226" t="s">
        <v>128</v>
      </c>
      <c r="C315" s="252" t="s">
        <v>175</v>
      </c>
      <c r="D315" s="252" t="s">
        <v>175</v>
      </c>
      <c r="E315" s="253">
        <v>100</v>
      </c>
      <c r="F315" s="211"/>
    </row>
    <row r="316" spans="1:6" ht="310.5" hidden="1" customHeight="1" x14ac:dyDescent="0.25">
      <c r="A316" s="84"/>
      <c r="B316" s="210" t="s">
        <v>6</v>
      </c>
      <c r="C316" s="213" t="e">
        <f>C324+C331+#REF!</f>
        <v>#REF!</v>
      </c>
      <c r="D316" s="216" t="e">
        <f>D324+D331+#REF!</f>
        <v>#REF!</v>
      </c>
      <c r="E316" s="213" t="e">
        <f>D316/C316*100</f>
        <v>#REF!</v>
      </c>
      <c r="F316" s="211"/>
    </row>
    <row r="317" spans="1:6" ht="15.75" hidden="1" x14ac:dyDescent="0.25">
      <c r="A317" s="275" t="s">
        <v>21</v>
      </c>
      <c r="B317" s="222" t="s">
        <v>13</v>
      </c>
      <c r="C317" s="211"/>
      <c r="D317" s="211"/>
      <c r="E317" s="211"/>
      <c r="F317" s="211"/>
    </row>
    <row r="318" spans="1:6" ht="16.5" hidden="1" thickBot="1" x14ac:dyDescent="0.3">
      <c r="A318" s="273"/>
      <c r="B318" s="284" t="s">
        <v>20</v>
      </c>
      <c r="C318" s="285"/>
      <c r="D318" s="285"/>
      <c r="E318" s="285"/>
      <c r="F318" s="286"/>
    </row>
    <row r="319" spans="1:6" ht="318.75" hidden="1" x14ac:dyDescent="0.25">
      <c r="A319" s="273"/>
      <c r="B319" s="246" t="s">
        <v>60</v>
      </c>
      <c r="C319" s="211"/>
      <c r="D319" s="211"/>
      <c r="E319" s="211"/>
      <c r="F319" s="251" t="s">
        <v>93</v>
      </c>
    </row>
    <row r="320" spans="1:6" ht="15.75" hidden="1" x14ac:dyDescent="0.25">
      <c r="A320" s="273"/>
      <c r="B320" s="226" t="s">
        <v>41</v>
      </c>
      <c r="C320" s="224">
        <v>3980.25</v>
      </c>
      <c r="D320" s="224">
        <v>3400.34</v>
      </c>
      <c r="E320" s="224">
        <f>D320/C320*100</f>
        <v>85.430312166321215</v>
      </c>
      <c r="F320" s="210"/>
    </row>
    <row r="321" spans="1:6" ht="15.75" hidden="1" x14ac:dyDescent="0.25">
      <c r="A321" s="273"/>
      <c r="B321" s="222" t="s">
        <v>3</v>
      </c>
      <c r="C321" s="210"/>
      <c r="D321" s="210"/>
      <c r="E321" s="210"/>
      <c r="F321" s="210"/>
    </row>
    <row r="322" spans="1:6" ht="15.75" hidden="1" x14ac:dyDescent="0.25">
      <c r="A322" s="273"/>
      <c r="B322" s="222" t="s">
        <v>15</v>
      </c>
      <c r="C322" s="213"/>
      <c r="D322" s="213"/>
      <c r="E322" s="211"/>
      <c r="F322" s="210"/>
    </row>
    <row r="323" spans="1:6" ht="170.25" hidden="1" customHeight="1" x14ac:dyDescent="0.25">
      <c r="A323" s="320"/>
      <c r="B323" s="210" t="s">
        <v>5</v>
      </c>
      <c r="C323" s="210"/>
      <c r="D323" s="210"/>
      <c r="E323" s="210"/>
      <c r="F323" s="210"/>
    </row>
    <row r="324" spans="1:6" ht="15.75" hidden="1" x14ac:dyDescent="0.25">
      <c r="A324" s="275" t="s">
        <v>24</v>
      </c>
      <c r="B324" s="210" t="s">
        <v>6</v>
      </c>
      <c r="C324" s="216">
        <v>3980.25</v>
      </c>
      <c r="D324" s="216">
        <v>3400.34</v>
      </c>
      <c r="E324" s="216">
        <f>D324/C324*100</f>
        <v>85.430312166321215</v>
      </c>
      <c r="F324" s="210"/>
    </row>
    <row r="325" spans="1:6" ht="15.75" hidden="1" x14ac:dyDescent="0.25">
      <c r="A325" s="273"/>
      <c r="B325" s="222" t="s">
        <v>13</v>
      </c>
      <c r="C325" s="213"/>
      <c r="D325" s="213"/>
      <c r="E325" s="213"/>
      <c r="F325" s="210"/>
    </row>
    <row r="326" spans="1:6" ht="165.75" hidden="1" x14ac:dyDescent="0.25">
      <c r="A326" s="273"/>
      <c r="B326" s="228" t="s">
        <v>61</v>
      </c>
      <c r="C326" s="213"/>
      <c r="D326" s="213"/>
      <c r="E326" s="213"/>
      <c r="F326" s="251" t="s">
        <v>94</v>
      </c>
    </row>
    <row r="327" spans="1:6" ht="15.75" hidden="1" x14ac:dyDescent="0.25">
      <c r="A327" s="273"/>
      <c r="B327" s="226" t="s">
        <v>41</v>
      </c>
      <c r="C327" s="224">
        <v>9000</v>
      </c>
      <c r="D327" s="224">
        <v>8999.82</v>
      </c>
      <c r="E327" s="224">
        <f>D327/C327*100</f>
        <v>99.998000000000005</v>
      </c>
      <c r="F327" s="210"/>
    </row>
    <row r="328" spans="1:6" ht="15.75" hidden="1" x14ac:dyDescent="0.25">
      <c r="A328" s="273"/>
      <c r="B328" s="222" t="s">
        <v>3</v>
      </c>
      <c r="C328" s="213"/>
      <c r="D328" s="213"/>
      <c r="E328" s="213"/>
      <c r="F328" s="210"/>
    </row>
    <row r="329" spans="1:6" ht="15.75" hidden="1" x14ac:dyDescent="0.25">
      <c r="A329" s="273"/>
      <c r="B329" s="222" t="s">
        <v>15</v>
      </c>
      <c r="C329" s="213"/>
      <c r="D329" s="213"/>
      <c r="E329" s="213"/>
      <c r="F329" s="210"/>
    </row>
    <row r="330" spans="1:6" ht="138.75" hidden="1" customHeight="1" x14ac:dyDescent="0.25">
      <c r="A330" s="274"/>
      <c r="B330" s="210" t="s">
        <v>5</v>
      </c>
      <c r="C330" s="213"/>
      <c r="D330" s="213"/>
      <c r="E330" s="213"/>
      <c r="F330" s="210"/>
    </row>
    <row r="331" spans="1:6" ht="15.75" hidden="1" x14ac:dyDescent="0.25">
      <c r="A331" s="276"/>
      <c r="B331" s="210" t="s">
        <v>6</v>
      </c>
      <c r="C331" s="216">
        <v>9000</v>
      </c>
      <c r="D331" s="216">
        <v>8999.82</v>
      </c>
      <c r="E331" s="216">
        <f>D331/C331*100</f>
        <v>99.998000000000005</v>
      </c>
      <c r="F331" s="210"/>
    </row>
    <row r="332" spans="1:6" ht="15.75" hidden="1" x14ac:dyDescent="0.25">
      <c r="A332" s="277"/>
      <c r="B332" s="222" t="s">
        <v>13</v>
      </c>
      <c r="C332" s="213"/>
      <c r="D332" s="213"/>
      <c r="E332" s="213"/>
      <c r="F332" s="210"/>
    </row>
    <row r="333" spans="1:6" ht="127.5" hidden="1" x14ac:dyDescent="0.25">
      <c r="A333" s="277"/>
      <c r="B333" s="228" t="s">
        <v>62</v>
      </c>
      <c r="C333" s="213"/>
      <c r="D333" s="213"/>
      <c r="E333" s="213"/>
      <c r="F333" s="254" t="s">
        <v>95</v>
      </c>
    </row>
    <row r="334" spans="1:6" ht="15.75" hidden="1" x14ac:dyDescent="0.25">
      <c r="A334" s="277"/>
      <c r="B334" s="226" t="s">
        <v>41</v>
      </c>
      <c r="C334" s="232">
        <v>600</v>
      </c>
      <c r="D334" s="232">
        <v>599.98</v>
      </c>
      <c r="E334" s="231">
        <f>D334/C334*100</f>
        <v>99.99666666666667</v>
      </c>
      <c r="F334" s="210"/>
    </row>
    <row r="335" spans="1:6" ht="15.75" hidden="1" x14ac:dyDescent="0.25">
      <c r="A335" s="277"/>
      <c r="B335" s="222" t="s">
        <v>3</v>
      </c>
      <c r="C335" s="213"/>
      <c r="D335" s="213"/>
      <c r="E335" s="213"/>
      <c r="F335" s="210"/>
    </row>
    <row r="336" spans="1:6" ht="15.75" hidden="1" x14ac:dyDescent="0.25">
      <c r="A336" s="277"/>
      <c r="B336" s="222" t="s">
        <v>15</v>
      </c>
      <c r="C336" s="213"/>
      <c r="D336" s="213"/>
      <c r="E336" s="213"/>
      <c r="F336" s="210"/>
    </row>
    <row r="337" spans="1:6" ht="15.75" x14ac:dyDescent="0.25">
      <c r="A337" s="276">
        <v>9</v>
      </c>
      <c r="B337" s="210" t="s">
        <v>226</v>
      </c>
      <c r="C337" s="213">
        <v>130.1</v>
      </c>
      <c r="D337" s="213">
        <v>130.1</v>
      </c>
      <c r="E337" s="213">
        <v>100</v>
      </c>
      <c r="F337" s="210"/>
    </row>
    <row r="338" spans="1:6" ht="15.75" x14ac:dyDescent="0.25">
      <c r="A338" s="277"/>
      <c r="B338" s="152" t="s">
        <v>128</v>
      </c>
      <c r="C338" s="185">
        <v>6397.32</v>
      </c>
      <c r="D338" s="193">
        <v>6332.17</v>
      </c>
      <c r="E338" s="6">
        <v>99</v>
      </c>
      <c r="F338" s="2"/>
    </row>
    <row r="339" spans="1:6" ht="94.5" x14ac:dyDescent="0.25">
      <c r="A339" s="277"/>
      <c r="B339" s="5" t="s">
        <v>217</v>
      </c>
      <c r="C339" s="6"/>
      <c r="D339" s="6"/>
      <c r="E339" s="6"/>
      <c r="F339" s="31" t="s">
        <v>218</v>
      </c>
    </row>
    <row r="340" spans="1:6" s="135" customFormat="1" ht="15.75" x14ac:dyDescent="0.25">
      <c r="A340" s="277"/>
      <c r="B340" s="9" t="s">
        <v>9</v>
      </c>
      <c r="C340" s="28">
        <v>260</v>
      </c>
      <c r="D340" s="28">
        <v>257.2</v>
      </c>
      <c r="E340" s="28">
        <v>98.93</v>
      </c>
      <c r="F340" s="122"/>
    </row>
    <row r="341" spans="1:6" s="135" customFormat="1" ht="15.75" x14ac:dyDescent="0.25">
      <c r="A341" s="277"/>
      <c r="B341" s="222" t="s">
        <v>3</v>
      </c>
      <c r="C341" s="213">
        <v>0</v>
      </c>
      <c r="D341" s="213">
        <v>0</v>
      </c>
      <c r="E341" s="213">
        <v>0</v>
      </c>
      <c r="F341" s="210"/>
    </row>
    <row r="342" spans="1:6" ht="15.75" x14ac:dyDescent="0.25">
      <c r="A342" s="277"/>
      <c r="B342" s="222" t="s">
        <v>15</v>
      </c>
      <c r="C342" s="213">
        <v>0</v>
      </c>
      <c r="D342" s="213">
        <v>0</v>
      </c>
      <c r="E342" s="213">
        <v>0</v>
      </c>
      <c r="F342" s="210"/>
    </row>
    <row r="343" spans="1:6" ht="15.75" hidden="1" x14ac:dyDescent="0.25">
      <c r="A343" s="277"/>
      <c r="B343" s="210" t="s">
        <v>5</v>
      </c>
      <c r="C343" s="213">
        <v>260</v>
      </c>
      <c r="D343" s="213">
        <v>257.2</v>
      </c>
      <c r="E343" s="213">
        <v>98.9</v>
      </c>
      <c r="F343" s="210"/>
    </row>
    <row r="344" spans="1:6" ht="63.75" hidden="1" x14ac:dyDescent="0.25">
      <c r="A344" s="277"/>
      <c r="B344" s="222" t="s">
        <v>156</v>
      </c>
      <c r="C344" s="213"/>
      <c r="D344" s="213"/>
      <c r="E344" s="213"/>
      <c r="F344" s="225" t="s">
        <v>160</v>
      </c>
    </row>
    <row r="345" spans="1:6" ht="15.75" hidden="1" x14ac:dyDescent="0.25">
      <c r="A345" s="278"/>
      <c r="B345" s="226" t="s">
        <v>128</v>
      </c>
      <c r="C345" s="231">
        <v>100000</v>
      </c>
      <c r="D345" s="231">
        <v>80420</v>
      </c>
      <c r="E345" s="231">
        <v>80.400000000000006</v>
      </c>
      <c r="F345" s="210"/>
    </row>
    <row r="346" spans="1:6" ht="15.75" hidden="1" x14ac:dyDescent="0.25">
      <c r="A346" s="85"/>
      <c r="B346" s="210" t="s">
        <v>6</v>
      </c>
      <c r="C346" s="213">
        <v>27297.4</v>
      </c>
      <c r="D346" s="213" t="e">
        <f>D354+D361+D368+D375+#REF!</f>
        <v>#REF!</v>
      </c>
      <c r="E346" s="213" t="e">
        <f>D346/C346*100</f>
        <v>#REF!</v>
      </c>
      <c r="F346" s="210"/>
    </row>
    <row r="347" spans="1:6" ht="15.75" hidden="1" x14ac:dyDescent="0.25">
      <c r="A347" s="276" t="s">
        <v>21</v>
      </c>
      <c r="B347" s="222" t="s">
        <v>13</v>
      </c>
      <c r="C347" s="213"/>
      <c r="D347" s="213"/>
      <c r="E347" s="213"/>
      <c r="F347" s="210"/>
    </row>
    <row r="348" spans="1:6" ht="15.75" hidden="1" x14ac:dyDescent="0.25">
      <c r="A348" s="277"/>
      <c r="B348" s="313" t="s">
        <v>20</v>
      </c>
      <c r="C348" s="290"/>
      <c r="D348" s="290"/>
      <c r="E348" s="290"/>
      <c r="F348" s="314"/>
    </row>
    <row r="349" spans="1:6" ht="114.75" hidden="1" x14ac:dyDescent="0.25">
      <c r="A349" s="277"/>
      <c r="B349" s="228" t="s">
        <v>63</v>
      </c>
      <c r="C349" s="255"/>
      <c r="D349" s="255"/>
      <c r="E349" s="255"/>
      <c r="F349" s="254" t="s">
        <v>85</v>
      </c>
    </row>
    <row r="350" spans="1:6" ht="15.75" hidden="1" x14ac:dyDescent="0.25">
      <c r="A350" s="277"/>
      <c r="B350" s="226" t="s">
        <v>41</v>
      </c>
      <c r="C350" s="231">
        <v>3423.8</v>
      </c>
      <c r="D350" s="231">
        <v>3423.8</v>
      </c>
      <c r="E350" s="231">
        <f>D350/C350*100</f>
        <v>100</v>
      </c>
      <c r="F350" s="255"/>
    </row>
    <row r="351" spans="1:6" ht="15.75" hidden="1" x14ac:dyDescent="0.25">
      <c r="A351" s="277"/>
      <c r="B351" s="222" t="s">
        <v>3</v>
      </c>
      <c r="C351" s="255"/>
      <c r="D351" s="255"/>
      <c r="E351" s="255"/>
      <c r="F351" s="255"/>
    </row>
    <row r="352" spans="1:6" ht="15.75" hidden="1" x14ac:dyDescent="0.25">
      <c r="A352" s="277"/>
      <c r="B352" s="222" t="s">
        <v>15</v>
      </c>
      <c r="C352" s="255"/>
      <c r="D352" s="255"/>
      <c r="E352" s="255"/>
      <c r="F352" s="255"/>
    </row>
    <row r="353" spans="1:6" ht="15.75" hidden="1" x14ac:dyDescent="0.25">
      <c r="A353" s="278"/>
      <c r="B353" s="210" t="s">
        <v>5</v>
      </c>
      <c r="C353" s="255"/>
      <c r="D353" s="255"/>
      <c r="E353" s="255"/>
      <c r="F353" s="255"/>
    </row>
    <row r="354" spans="1:6" ht="15.75" hidden="1" x14ac:dyDescent="0.25">
      <c r="A354" s="276" t="s">
        <v>24</v>
      </c>
      <c r="B354" s="210" t="s">
        <v>6</v>
      </c>
      <c r="C354" s="213">
        <v>3423.8</v>
      </c>
      <c r="D354" s="213">
        <v>3423.8</v>
      </c>
      <c r="E354" s="213">
        <f>D354/C354*100</f>
        <v>100</v>
      </c>
      <c r="F354" s="255"/>
    </row>
    <row r="355" spans="1:6" ht="15.75" hidden="1" x14ac:dyDescent="0.25">
      <c r="A355" s="277"/>
      <c r="B355" s="222" t="s">
        <v>13</v>
      </c>
      <c r="C355" s="213"/>
      <c r="D355" s="213"/>
      <c r="E355" s="213"/>
      <c r="F355" s="210"/>
    </row>
    <row r="356" spans="1:6" ht="114.75" hidden="1" x14ac:dyDescent="0.25">
      <c r="A356" s="277"/>
      <c r="B356" s="228" t="s">
        <v>64</v>
      </c>
      <c r="C356" s="213"/>
      <c r="D356" s="213"/>
      <c r="E356" s="213"/>
      <c r="F356" s="254" t="s">
        <v>86</v>
      </c>
    </row>
    <row r="357" spans="1:6" ht="15.75" hidden="1" x14ac:dyDescent="0.25">
      <c r="A357" s="277"/>
      <c r="B357" s="226" t="s">
        <v>41</v>
      </c>
      <c r="C357" s="231">
        <v>1520</v>
      </c>
      <c r="D357" s="231">
        <v>1520</v>
      </c>
      <c r="E357" s="231">
        <f>D357/C357*100</f>
        <v>100</v>
      </c>
      <c r="F357" s="210"/>
    </row>
    <row r="358" spans="1:6" ht="15.75" hidden="1" x14ac:dyDescent="0.25">
      <c r="A358" s="277"/>
      <c r="B358" s="222" t="s">
        <v>3</v>
      </c>
      <c r="C358" s="213"/>
      <c r="D358" s="213"/>
      <c r="E358" s="213"/>
      <c r="F358" s="210"/>
    </row>
    <row r="359" spans="1:6" ht="15.75" hidden="1" x14ac:dyDescent="0.25">
      <c r="A359" s="277"/>
      <c r="B359" s="222" t="s">
        <v>15</v>
      </c>
      <c r="C359" s="213"/>
      <c r="D359" s="213"/>
      <c r="E359" s="213"/>
      <c r="F359" s="210"/>
    </row>
    <row r="360" spans="1:6" ht="249.75" hidden="1" customHeight="1" x14ac:dyDescent="0.25">
      <c r="A360" s="278"/>
      <c r="B360" s="210" t="s">
        <v>5</v>
      </c>
      <c r="C360" s="213"/>
      <c r="D360" s="213"/>
      <c r="E360" s="213"/>
      <c r="F360" s="210"/>
    </row>
    <row r="361" spans="1:6" ht="15.75" hidden="1" x14ac:dyDescent="0.25">
      <c r="A361" s="276" t="s">
        <v>29</v>
      </c>
      <c r="B361" s="210" t="s">
        <v>6</v>
      </c>
      <c r="C361" s="213">
        <v>1520</v>
      </c>
      <c r="D361" s="213">
        <v>1520</v>
      </c>
      <c r="E361" s="213">
        <f>D361/C361*100</f>
        <v>100</v>
      </c>
      <c r="F361" s="210"/>
    </row>
    <row r="362" spans="1:6" ht="15.75" hidden="1" x14ac:dyDescent="0.25">
      <c r="A362" s="277"/>
      <c r="B362" s="222" t="s">
        <v>13</v>
      </c>
      <c r="C362" s="213"/>
      <c r="D362" s="213"/>
      <c r="E362" s="213"/>
      <c r="F362" s="210"/>
    </row>
    <row r="363" spans="1:6" ht="255" hidden="1" x14ac:dyDescent="0.25">
      <c r="A363" s="277"/>
      <c r="B363" s="228" t="s">
        <v>65</v>
      </c>
      <c r="C363" s="213"/>
      <c r="D363" s="213"/>
      <c r="E363" s="213"/>
      <c r="F363" s="256" t="s">
        <v>98</v>
      </c>
    </row>
    <row r="364" spans="1:6" ht="15.75" hidden="1" x14ac:dyDescent="0.25">
      <c r="A364" s="277"/>
      <c r="B364" s="226" t="s">
        <v>41</v>
      </c>
      <c r="C364" s="224">
        <v>16728.04</v>
      </c>
      <c r="D364" s="232">
        <v>14072.04</v>
      </c>
      <c r="E364" s="231">
        <f>D364/C364*100</f>
        <v>84.122467425950674</v>
      </c>
      <c r="F364" s="210"/>
    </row>
    <row r="365" spans="1:6" ht="15.75" hidden="1" x14ac:dyDescent="0.25">
      <c r="A365" s="277"/>
      <c r="B365" s="222" t="s">
        <v>3</v>
      </c>
      <c r="C365" s="213"/>
      <c r="D365" s="213"/>
      <c r="E365" s="213"/>
      <c r="F365" s="210"/>
    </row>
    <row r="366" spans="1:6" ht="15.75" hidden="1" x14ac:dyDescent="0.25">
      <c r="A366" s="277"/>
      <c r="B366" s="222" t="s">
        <v>15</v>
      </c>
      <c r="C366" s="213"/>
      <c r="D366" s="213"/>
      <c r="E366" s="213"/>
      <c r="F366" s="210"/>
    </row>
    <row r="367" spans="1:6" ht="181.5" hidden="1" customHeight="1" x14ac:dyDescent="0.25">
      <c r="A367" s="278"/>
      <c r="B367" s="210" t="s">
        <v>5</v>
      </c>
      <c r="C367" s="213"/>
      <c r="D367" s="213"/>
      <c r="E367" s="213"/>
      <c r="F367" s="210"/>
    </row>
    <row r="368" spans="1:6" ht="15.75" hidden="1" x14ac:dyDescent="0.25">
      <c r="A368" s="276" t="s">
        <v>32</v>
      </c>
      <c r="B368" s="210" t="s">
        <v>6</v>
      </c>
      <c r="C368" s="211">
        <v>16728.04</v>
      </c>
      <c r="D368" s="211">
        <v>14072.04</v>
      </c>
      <c r="E368" s="213">
        <f>D368/C368*100</f>
        <v>84.122467425950674</v>
      </c>
      <c r="F368" s="210"/>
    </row>
    <row r="369" spans="1:6" ht="15.75" hidden="1" x14ac:dyDescent="0.25">
      <c r="A369" s="277"/>
      <c r="B369" s="222" t="s">
        <v>13</v>
      </c>
      <c r="C369" s="213"/>
      <c r="D369" s="213"/>
      <c r="E369" s="213"/>
      <c r="F369" s="210"/>
    </row>
    <row r="370" spans="1:6" ht="192" hidden="1" x14ac:dyDescent="0.25">
      <c r="A370" s="277"/>
      <c r="B370" s="228" t="s">
        <v>66</v>
      </c>
      <c r="C370" s="213"/>
      <c r="D370" s="213"/>
      <c r="E370" s="213"/>
      <c r="F370" s="257" t="s">
        <v>87</v>
      </c>
    </row>
    <row r="371" spans="1:6" ht="15.75" hidden="1" x14ac:dyDescent="0.25">
      <c r="A371" s="277"/>
      <c r="B371" s="226" t="s">
        <v>41</v>
      </c>
      <c r="C371" s="232">
        <v>400</v>
      </c>
      <c r="D371" s="232">
        <v>49.99</v>
      </c>
      <c r="E371" s="231">
        <f>D371/C371*100</f>
        <v>12.4975</v>
      </c>
      <c r="F371" s="210"/>
    </row>
    <row r="372" spans="1:6" ht="15.75" hidden="1" x14ac:dyDescent="0.25">
      <c r="A372" s="277"/>
      <c r="B372" s="222" t="s">
        <v>3</v>
      </c>
      <c r="C372" s="213"/>
      <c r="D372" s="213"/>
      <c r="E372" s="213"/>
      <c r="F372" s="210"/>
    </row>
    <row r="373" spans="1:6" ht="15.75" hidden="1" x14ac:dyDescent="0.25">
      <c r="A373" s="277"/>
      <c r="B373" s="222" t="s">
        <v>15</v>
      </c>
      <c r="C373" s="213">
        <v>0</v>
      </c>
      <c r="D373" s="213">
        <v>0</v>
      </c>
      <c r="E373" s="213">
        <v>0</v>
      </c>
      <c r="F373" s="210"/>
    </row>
    <row r="374" spans="1:6" ht="168" hidden="1" customHeight="1" x14ac:dyDescent="0.25">
      <c r="A374" s="278"/>
      <c r="B374" s="210" t="s">
        <v>5</v>
      </c>
      <c r="C374" s="213"/>
      <c r="D374" s="213"/>
      <c r="E374" s="213"/>
      <c r="F374" s="210"/>
    </row>
    <row r="375" spans="1:6" ht="15.75" hidden="1" x14ac:dyDescent="0.25">
      <c r="A375" s="276" t="s">
        <v>35</v>
      </c>
      <c r="B375" s="210" t="s">
        <v>6</v>
      </c>
      <c r="C375" s="211">
        <v>400</v>
      </c>
      <c r="D375" s="211">
        <v>49.99</v>
      </c>
      <c r="E375" s="213">
        <f>D375/C375*100</f>
        <v>12.4975</v>
      </c>
      <c r="F375" s="210"/>
    </row>
    <row r="376" spans="1:6" ht="15.75" hidden="1" x14ac:dyDescent="0.25">
      <c r="A376" s="277"/>
      <c r="B376" s="222" t="s">
        <v>13</v>
      </c>
      <c r="C376" s="213"/>
      <c r="D376" s="213"/>
      <c r="E376" s="213"/>
      <c r="F376" s="210"/>
    </row>
    <row r="377" spans="1:6" ht="165.75" hidden="1" x14ac:dyDescent="0.25">
      <c r="A377" s="277"/>
      <c r="B377" s="228" t="s">
        <v>67</v>
      </c>
      <c r="C377" s="213"/>
      <c r="D377" s="213"/>
      <c r="E377" s="213"/>
      <c r="F377" s="258" t="s">
        <v>88</v>
      </c>
    </row>
    <row r="378" spans="1:6" ht="15.75" hidden="1" x14ac:dyDescent="0.25">
      <c r="A378" s="277"/>
      <c r="B378" s="226" t="s">
        <v>68</v>
      </c>
      <c r="C378" s="231" t="e">
        <f>C381+#REF!</f>
        <v>#REF!</v>
      </c>
      <c r="D378" s="231" t="e">
        <f>D381+#REF!</f>
        <v>#REF!</v>
      </c>
      <c r="E378" s="231" t="e">
        <f>D378/C378*100</f>
        <v>#REF!</v>
      </c>
      <c r="F378" s="210"/>
    </row>
    <row r="379" spans="1:6" ht="15.75" hidden="1" x14ac:dyDescent="0.25">
      <c r="A379" s="277"/>
      <c r="B379" s="222" t="s">
        <v>3</v>
      </c>
      <c r="C379" s="213"/>
      <c r="D379" s="213"/>
      <c r="E379" s="213"/>
      <c r="F379" s="210"/>
    </row>
    <row r="380" spans="1:6" ht="15.75" hidden="1" x14ac:dyDescent="0.25">
      <c r="A380" s="277"/>
      <c r="B380" s="222" t="s">
        <v>15</v>
      </c>
      <c r="C380" s="213"/>
      <c r="D380" s="213"/>
      <c r="E380" s="213"/>
      <c r="F380" s="210"/>
    </row>
    <row r="381" spans="1:6" ht="15.75" hidden="1" x14ac:dyDescent="0.25">
      <c r="A381" s="278"/>
      <c r="B381" s="210" t="s">
        <v>5</v>
      </c>
      <c r="C381" s="213">
        <v>0</v>
      </c>
      <c r="D381" s="213">
        <v>0</v>
      </c>
      <c r="E381" s="213"/>
      <c r="F381" s="210"/>
    </row>
    <row r="382" spans="1:6" ht="15.75" x14ac:dyDescent="0.25">
      <c r="A382" s="275">
        <v>10</v>
      </c>
      <c r="B382" s="210" t="s">
        <v>226</v>
      </c>
      <c r="C382" s="213">
        <v>260</v>
      </c>
      <c r="D382" s="213" t="s">
        <v>267</v>
      </c>
      <c r="E382" s="213">
        <v>98.9</v>
      </c>
      <c r="F382" s="210"/>
    </row>
    <row r="383" spans="1:6" ht="15.75" x14ac:dyDescent="0.25">
      <c r="A383" s="273"/>
      <c r="B383" s="152" t="s">
        <v>128</v>
      </c>
      <c r="C383" s="151">
        <v>260</v>
      </c>
      <c r="D383" s="151" t="s">
        <v>267</v>
      </c>
      <c r="E383" s="151">
        <v>98.9</v>
      </c>
      <c r="F383" s="2"/>
    </row>
    <row r="384" spans="1:6" ht="94.5" x14ac:dyDescent="0.25">
      <c r="A384" s="273"/>
      <c r="B384" s="208" t="s">
        <v>281</v>
      </c>
      <c r="C384" s="207"/>
      <c r="D384" s="207"/>
      <c r="E384" s="207"/>
      <c r="F384" s="125" t="s">
        <v>169</v>
      </c>
    </row>
    <row r="385" spans="1:6" s="135" customFormat="1" ht="15.75" x14ac:dyDescent="0.25">
      <c r="A385" s="273"/>
      <c r="B385" s="9" t="s">
        <v>9</v>
      </c>
      <c r="C385" s="28">
        <v>10</v>
      </c>
      <c r="D385" s="28">
        <v>10</v>
      </c>
      <c r="E385" s="28">
        <v>100</v>
      </c>
      <c r="F385" s="122"/>
    </row>
    <row r="386" spans="1:6" s="135" customFormat="1" ht="15.75" x14ac:dyDescent="0.25">
      <c r="A386" s="273"/>
      <c r="B386" s="222" t="s">
        <v>3</v>
      </c>
      <c r="C386" s="221">
        <v>0</v>
      </c>
      <c r="D386" s="221">
        <v>0</v>
      </c>
      <c r="E386" s="214">
        <v>0</v>
      </c>
      <c r="F386" s="210"/>
    </row>
    <row r="387" spans="1:6" ht="15.75" x14ac:dyDescent="0.25">
      <c r="A387" s="273"/>
      <c r="B387" s="222" t="s">
        <v>15</v>
      </c>
      <c r="C387" s="220">
        <v>0</v>
      </c>
      <c r="D387" s="220">
        <v>0</v>
      </c>
      <c r="E387" s="214">
        <v>0</v>
      </c>
      <c r="F387" s="210"/>
    </row>
    <row r="388" spans="1:6" ht="15.75" hidden="1" x14ac:dyDescent="0.25">
      <c r="A388" s="273"/>
      <c r="B388" s="210" t="s">
        <v>5</v>
      </c>
      <c r="C388" s="213">
        <v>9948.19</v>
      </c>
      <c r="D388" s="213">
        <v>9948.19</v>
      </c>
      <c r="E388" s="214">
        <v>100</v>
      </c>
      <c r="F388" s="210"/>
    </row>
    <row r="389" spans="1:6" ht="141.75" hidden="1" x14ac:dyDescent="0.25">
      <c r="A389" s="273"/>
      <c r="B389" s="222" t="s">
        <v>180</v>
      </c>
      <c r="C389" s="220"/>
      <c r="D389" s="220"/>
      <c r="E389" s="214"/>
      <c r="F389" s="225" t="s">
        <v>137</v>
      </c>
    </row>
    <row r="390" spans="1:6" ht="15.75" hidden="1" x14ac:dyDescent="0.25">
      <c r="A390" s="274"/>
      <c r="B390" s="226" t="s">
        <v>128</v>
      </c>
      <c r="C390" s="231">
        <v>35815647.299999997</v>
      </c>
      <c r="D390" s="231">
        <v>35815647.299999997</v>
      </c>
      <c r="E390" s="259">
        <v>100</v>
      </c>
      <c r="F390" s="210"/>
    </row>
    <row r="391" spans="1:6" ht="15.75" hidden="1" x14ac:dyDescent="0.25">
      <c r="A391" s="90"/>
      <c r="B391" s="210" t="s">
        <v>6</v>
      </c>
      <c r="C391" s="210"/>
      <c r="D391" s="210"/>
      <c r="E391" s="213"/>
      <c r="F391" s="210"/>
    </row>
    <row r="392" spans="1:6" ht="31.5" hidden="1" x14ac:dyDescent="0.25">
      <c r="A392" s="275" t="s">
        <v>21</v>
      </c>
      <c r="B392" s="235" t="s">
        <v>17</v>
      </c>
      <c r="C392" s="236">
        <v>700</v>
      </c>
      <c r="D392" s="236">
        <v>0</v>
      </c>
      <c r="E392" s="236">
        <f>D392/C392*100</f>
        <v>0</v>
      </c>
      <c r="F392" s="238"/>
    </row>
    <row r="393" spans="1:6" ht="15.75" hidden="1" x14ac:dyDescent="0.25">
      <c r="A393" s="279"/>
      <c r="B393" s="315" t="s">
        <v>20</v>
      </c>
      <c r="C393" s="316"/>
      <c r="D393" s="316"/>
      <c r="E393" s="316"/>
      <c r="F393" s="317"/>
    </row>
    <row r="394" spans="1:6" ht="166.5" hidden="1" x14ac:dyDescent="0.25">
      <c r="A394" s="279"/>
      <c r="B394" s="260" t="s">
        <v>69</v>
      </c>
      <c r="C394" s="241"/>
      <c r="D394" s="241"/>
      <c r="E394" s="241"/>
      <c r="F394" s="261" t="s">
        <v>83</v>
      </c>
    </row>
    <row r="395" spans="1:6" ht="15.75" hidden="1" x14ac:dyDescent="0.25">
      <c r="A395" s="279"/>
      <c r="B395" s="226" t="s">
        <v>41</v>
      </c>
      <c r="C395" s="231" t="e">
        <f>C396+C397+C398+C399+#REF!</f>
        <v>#REF!</v>
      </c>
      <c r="D395" s="231" t="e">
        <f>D396+D397+D398+D399+#REF!</f>
        <v>#REF!</v>
      </c>
      <c r="E395" s="231" t="e">
        <f>D395/C395*100</f>
        <v>#REF!</v>
      </c>
      <c r="F395" s="210"/>
    </row>
    <row r="396" spans="1:6" ht="15.75" hidden="1" x14ac:dyDescent="0.25">
      <c r="A396" s="279"/>
      <c r="B396" s="222" t="s">
        <v>3</v>
      </c>
      <c r="C396" s="210">
        <v>1427.4</v>
      </c>
      <c r="D396" s="210">
        <v>1311.3</v>
      </c>
      <c r="E396" s="213">
        <f>D396/C396*100</f>
        <v>91.866330390920552</v>
      </c>
      <c r="F396" s="210"/>
    </row>
    <row r="397" spans="1:6" ht="15.75" hidden="1" x14ac:dyDescent="0.25">
      <c r="A397" s="279"/>
      <c r="B397" s="222" t="s">
        <v>15</v>
      </c>
      <c r="C397" s="210"/>
      <c r="D397" s="210"/>
      <c r="E397" s="213"/>
      <c r="F397" s="210"/>
    </row>
    <row r="398" spans="1:6" ht="15.75" hidden="1" x14ac:dyDescent="0.25">
      <c r="A398" s="280"/>
      <c r="B398" s="210" t="s">
        <v>5</v>
      </c>
      <c r="C398" s="213"/>
      <c r="D398" s="213"/>
      <c r="E398" s="213"/>
      <c r="F398" s="210"/>
    </row>
    <row r="399" spans="1:6" ht="15.75" x14ac:dyDescent="0.25">
      <c r="A399" s="275">
        <v>11</v>
      </c>
      <c r="B399" s="210" t="s">
        <v>226</v>
      </c>
      <c r="C399" s="213">
        <v>10</v>
      </c>
      <c r="D399" s="213">
        <v>10</v>
      </c>
      <c r="E399" s="219">
        <v>100</v>
      </c>
      <c r="F399" s="210"/>
    </row>
    <row r="400" spans="1:6" ht="15.75" x14ac:dyDescent="0.25">
      <c r="A400" s="273"/>
      <c r="B400" s="152" t="s">
        <v>128</v>
      </c>
      <c r="C400" s="185">
        <v>10</v>
      </c>
      <c r="D400" s="185">
        <v>10</v>
      </c>
      <c r="E400" s="169">
        <v>100</v>
      </c>
      <c r="F400" s="2"/>
    </row>
    <row r="401" spans="1:6" ht="94.5" x14ac:dyDescent="0.25">
      <c r="A401" s="273"/>
      <c r="B401" s="5" t="s">
        <v>225</v>
      </c>
      <c r="C401" s="2"/>
      <c r="D401" s="2"/>
      <c r="E401" s="2"/>
      <c r="F401" s="109" t="s">
        <v>224</v>
      </c>
    </row>
    <row r="402" spans="1:6" s="135" customFormat="1" ht="15.75" x14ac:dyDescent="0.25">
      <c r="A402" s="273"/>
      <c r="B402" s="9" t="s">
        <v>9</v>
      </c>
      <c r="C402" s="154">
        <v>7928.0780000000004</v>
      </c>
      <c r="D402" s="154">
        <v>7928.0780000000004</v>
      </c>
      <c r="E402" s="28">
        <v>100</v>
      </c>
      <c r="F402" s="122"/>
    </row>
    <row r="403" spans="1:6" s="135" customFormat="1" ht="15.75" x14ac:dyDescent="0.25">
      <c r="A403" s="273"/>
      <c r="B403" s="222" t="s">
        <v>3</v>
      </c>
      <c r="C403" s="214">
        <v>0</v>
      </c>
      <c r="D403" s="214">
        <v>0</v>
      </c>
      <c r="E403" s="223">
        <v>0</v>
      </c>
      <c r="F403" s="210"/>
    </row>
    <row r="404" spans="1:6" s="135" customFormat="1" ht="15.75" x14ac:dyDescent="0.25">
      <c r="A404" s="273"/>
      <c r="B404" s="222" t="s">
        <v>15</v>
      </c>
      <c r="C404" s="214">
        <v>0</v>
      </c>
      <c r="D404" s="214">
        <v>0</v>
      </c>
      <c r="E404" s="223">
        <v>0</v>
      </c>
      <c r="F404" s="210"/>
    </row>
    <row r="405" spans="1:6" s="135" customFormat="1" ht="15.75" x14ac:dyDescent="0.25">
      <c r="A405" s="273"/>
      <c r="B405" s="210" t="s">
        <v>226</v>
      </c>
      <c r="C405" s="213">
        <v>7928.0780000000004</v>
      </c>
      <c r="D405" s="213">
        <v>7928.0780000000004</v>
      </c>
      <c r="E405" s="213">
        <v>100</v>
      </c>
      <c r="F405" s="210"/>
    </row>
    <row r="406" spans="1:6" ht="77.25" x14ac:dyDescent="0.25">
      <c r="A406" s="273"/>
      <c r="B406" s="118" t="s">
        <v>122</v>
      </c>
      <c r="C406" s="35">
        <v>7916.6</v>
      </c>
      <c r="D406" s="35">
        <v>7916.6</v>
      </c>
      <c r="E406" s="115">
        <v>100</v>
      </c>
      <c r="F406" s="124" t="s">
        <v>125</v>
      </c>
    </row>
    <row r="407" spans="1:6" ht="15.75" hidden="1" x14ac:dyDescent="0.25">
      <c r="A407" s="273"/>
      <c r="B407" s="122" t="s">
        <v>123</v>
      </c>
      <c r="C407" s="185">
        <v>7916.58</v>
      </c>
      <c r="D407" s="185">
        <v>7916.58</v>
      </c>
      <c r="E407" s="142">
        <v>100</v>
      </c>
      <c r="F407" s="136"/>
    </row>
    <row r="408" spans="1:6" ht="77.25" hidden="1" x14ac:dyDescent="0.25">
      <c r="A408" s="273"/>
      <c r="B408" s="158" t="s">
        <v>124</v>
      </c>
      <c r="C408" s="156"/>
      <c r="D408" s="156"/>
      <c r="E408" s="115"/>
      <c r="F408" s="124" t="s">
        <v>125</v>
      </c>
    </row>
    <row r="409" spans="1:6" ht="77.25" hidden="1" x14ac:dyDescent="0.25">
      <c r="A409" s="274"/>
      <c r="B409" s="118" t="s">
        <v>124</v>
      </c>
      <c r="C409" s="139"/>
      <c r="D409" s="139"/>
      <c r="E409" s="115"/>
      <c r="F409" s="124" t="s">
        <v>125</v>
      </c>
    </row>
    <row r="410" spans="1:6" ht="80.25" customHeight="1" x14ac:dyDescent="0.25">
      <c r="A410" s="273"/>
      <c r="B410" s="158" t="s">
        <v>268</v>
      </c>
      <c r="C410" s="169">
        <v>11.5</v>
      </c>
      <c r="D410" s="169">
        <v>11.5</v>
      </c>
      <c r="E410" s="169">
        <v>100</v>
      </c>
      <c r="F410" s="124" t="s">
        <v>125</v>
      </c>
    </row>
    <row r="411" spans="1:6" ht="15.75" x14ac:dyDescent="0.25">
      <c r="A411" s="273"/>
      <c r="B411" s="152" t="s">
        <v>128</v>
      </c>
      <c r="C411" s="35">
        <v>7928.1</v>
      </c>
      <c r="D411" s="35">
        <v>7928.1</v>
      </c>
      <c r="E411" s="169">
        <v>100</v>
      </c>
      <c r="F411" s="2"/>
    </row>
    <row r="412" spans="1:6" s="135" customFormat="1" ht="94.5" x14ac:dyDescent="0.25">
      <c r="A412" s="273"/>
      <c r="B412" s="5" t="s">
        <v>227</v>
      </c>
      <c r="C412" s="2"/>
      <c r="D412" s="2"/>
      <c r="E412" s="2"/>
      <c r="F412" s="31" t="s">
        <v>176</v>
      </c>
    </row>
    <row r="413" spans="1:6" s="135" customFormat="1" ht="15.75" x14ac:dyDescent="0.25">
      <c r="A413" s="273"/>
      <c r="B413" s="9" t="s">
        <v>9</v>
      </c>
      <c r="C413" s="28">
        <v>5</v>
      </c>
      <c r="D413" s="28">
        <v>4.9000000000000004</v>
      </c>
      <c r="E413" s="28">
        <v>99.89</v>
      </c>
      <c r="F413" s="122"/>
    </row>
    <row r="414" spans="1:6" ht="15.75" x14ac:dyDescent="0.25">
      <c r="A414" s="273"/>
      <c r="B414" s="222" t="s">
        <v>3</v>
      </c>
      <c r="C414" s="211">
        <v>0</v>
      </c>
      <c r="D414" s="211">
        <v>0</v>
      </c>
      <c r="E414" s="211">
        <v>0</v>
      </c>
      <c r="F414" s="210"/>
    </row>
    <row r="415" spans="1:6" ht="15.75" hidden="1" x14ac:dyDescent="0.25">
      <c r="A415" s="273"/>
      <c r="B415" s="222" t="s">
        <v>15</v>
      </c>
      <c r="C415" s="262">
        <v>0</v>
      </c>
      <c r="D415" s="262">
        <v>0</v>
      </c>
      <c r="E415" s="262">
        <v>0</v>
      </c>
      <c r="F415" s="210"/>
    </row>
    <row r="416" spans="1:6" ht="15.75" hidden="1" x14ac:dyDescent="0.25">
      <c r="A416" s="273"/>
      <c r="B416" s="210" t="s">
        <v>5</v>
      </c>
      <c r="C416" s="213">
        <v>5000</v>
      </c>
      <c r="D416" s="263">
        <v>4997.3999999999996</v>
      </c>
      <c r="E416" s="213">
        <f>D416/C416*100</f>
        <v>99.947999999999993</v>
      </c>
      <c r="F416" s="210"/>
    </row>
    <row r="417" spans="1:6" ht="63.75" hidden="1" x14ac:dyDescent="0.25">
      <c r="A417" s="274"/>
      <c r="B417" s="222" t="s">
        <v>157</v>
      </c>
      <c r="C417" s="262"/>
      <c r="D417" s="262"/>
      <c r="E417" s="262"/>
      <c r="F417" s="225" t="s">
        <v>177</v>
      </c>
    </row>
    <row r="418" spans="1:6" ht="154.5" hidden="1" customHeight="1" x14ac:dyDescent="0.25">
      <c r="A418" s="86"/>
      <c r="B418" s="210" t="s">
        <v>123</v>
      </c>
      <c r="C418" s="213">
        <f>C413-C414</f>
        <v>5</v>
      </c>
      <c r="D418" s="213">
        <f>D413-D414</f>
        <v>4.9000000000000004</v>
      </c>
      <c r="E418" s="213">
        <f>D418/C418*100</f>
        <v>98.000000000000014</v>
      </c>
      <c r="F418" s="210"/>
    </row>
    <row r="419" spans="1:6" ht="15.75" hidden="1" x14ac:dyDescent="0.25">
      <c r="A419" s="275" t="s">
        <v>21</v>
      </c>
      <c r="B419" s="210" t="s">
        <v>6</v>
      </c>
      <c r="C419" s="211">
        <v>290.10000000000002</v>
      </c>
      <c r="D419" s="213">
        <v>100.43</v>
      </c>
      <c r="E419" s="213">
        <f>D419/C419*100</f>
        <v>34.619096863150638</v>
      </c>
      <c r="F419" s="210"/>
    </row>
    <row r="420" spans="1:6" ht="15.75" hidden="1" x14ac:dyDescent="0.25">
      <c r="A420" s="273"/>
      <c r="B420" s="222" t="s">
        <v>13</v>
      </c>
      <c r="C420" s="210"/>
      <c r="D420" s="210"/>
      <c r="E420" s="210"/>
      <c r="F420" s="210"/>
    </row>
    <row r="421" spans="1:6" ht="14.25" hidden="1" customHeight="1" x14ac:dyDescent="0.3">
      <c r="A421" s="274"/>
      <c r="B421" s="284" t="s">
        <v>75</v>
      </c>
      <c r="C421" s="285"/>
      <c r="D421" s="285"/>
      <c r="E421" s="285"/>
      <c r="F421" s="286"/>
    </row>
    <row r="422" spans="1:6" ht="372.75" hidden="1" customHeight="1" x14ac:dyDescent="0.25">
      <c r="A422" s="99"/>
      <c r="B422" s="248" t="s">
        <v>70</v>
      </c>
      <c r="C422" s="241"/>
      <c r="D422" s="241"/>
      <c r="E422" s="241"/>
      <c r="F422" s="264" t="s">
        <v>109</v>
      </c>
    </row>
    <row r="423" spans="1:6" ht="15.75" hidden="1" x14ac:dyDescent="0.25">
      <c r="A423" s="275" t="s">
        <v>24</v>
      </c>
      <c r="B423" s="265" t="s">
        <v>72</v>
      </c>
      <c r="C423" s="232">
        <f>C424+C425</f>
        <v>4385.6000000000004</v>
      </c>
      <c r="D423" s="232">
        <f>D424+D425</f>
        <v>4270.2999999999993</v>
      </c>
      <c r="E423" s="231">
        <f>D423/C423*100</f>
        <v>97.370941262313011</v>
      </c>
      <c r="F423" s="210"/>
    </row>
    <row r="424" spans="1:6" ht="15.75" hidden="1" x14ac:dyDescent="0.25">
      <c r="A424" s="273"/>
      <c r="B424" s="222" t="s">
        <v>5</v>
      </c>
      <c r="C424" s="211">
        <v>4215.6000000000004</v>
      </c>
      <c r="D424" s="211">
        <v>4173.8999999999996</v>
      </c>
      <c r="E424" s="213">
        <f>D424/C424*100</f>
        <v>99.010816965556486</v>
      </c>
      <c r="F424" s="210"/>
    </row>
    <row r="425" spans="1:6" ht="18.75" hidden="1" customHeight="1" x14ac:dyDescent="0.25">
      <c r="A425" s="273"/>
      <c r="B425" s="222" t="s">
        <v>6</v>
      </c>
      <c r="C425" s="211">
        <v>170</v>
      </c>
      <c r="D425" s="211">
        <v>96.4</v>
      </c>
      <c r="E425" s="213">
        <f>D425/C425*100</f>
        <v>56.705882352941181</v>
      </c>
      <c r="F425" s="210"/>
    </row>
    <row r="426" spans="1:6" ht="395.25" hidden="1" x14ac:dyDescent="0.25">
      <c r="A426" s="274"/>
      <c r="B426" s="228" t="s">
        <v>71</v>
      </c>
      <c r="C426" s="211"/>
      <c r="D426" s="211"/>
      <c r="E426" s="213"/>
      <c r="F426" s="251" t="s">
        <v>110</v>
      </c>
    </row>
    <row r="427" spans="1:6" ht="15.75" hidden="1" x14ac:dyDescent="0.25">
      <c r="A427" s="275" t="s">
        <v>29</v>
      </c>
      <c r="B427" s="265" t="s">
        <v>73</v>
      </c>
      <c r="C427" s="232">
        <f>C428+C429</f>
        <v>2728</v>
      </c>
      <c r="D427" s="232">
        <f>D428+D429</f>
        <v>1306.6299999999999</v>
      </c>
      <c r="E427" s="231">
        <f>D427/C427*100</f>
        <v>47.896994134897355</v>
      </c>
      <c r="F427" s="210"/>
    </row>
    <row r="428" spans="1:6" ht="15.75" hidden="1" x14ac:dyDescent="0.25">
      <c r="A428" s="273"/>
      <c r="B428" s="222" t="s">
        <v>5</v>
      </c>
      <c r="C428" s="211">
        <v>2607.9</v>
      </c>
      <c r="D428" s="211">
        <v>1302.5999999999999</v>
      </c>
      <c r="E428" s="213">
        <f>D428/C428*100</f>
        <v>49.948234211434482</v>
      </c>
      <c r="F428" s="210"/>
    </row>
    <row r="429" spans="1:6" ht="13.5" hidden="1" customHeight="1" x14ac:dyDescent="0.25">
      <c r="A429" s="273"/>
      <c r="B429" s="222" t="s">
        <v>6</v>
      </c>
      <c r="C429" s="211">
        <v>120.1</v>
      </c>
      <c r="D429" s="211">
        <v>4.03</v>
      </c>
      <c r="E429" s="213">
        <f>D429/C429*100</f>
        <v>3.3555370524562864</v>
      </c>
      <c r="F429" s="210"/>
    </row>
    <row r="430" spans="1:6" ht="38.25" hidden="1" x14ac:dyDescent="0.25">
      <c r="A430" s="274"/>
      <c r="B430" s="228" t="s">
        <v>36</v>
      </c>
      <c r="C430" s="211"/>
      <c r="D430" s="211"/>
      <c r="E430" s="213"/>
      <c r="F430" s="251" t="s">
        <v>74</v>
      </c>
    </row>
    <row r="431" spans="1:6" ht="18.75" customHeight="1" x14ac:dyDescent="0.25">
      <c r="A431" s="86"/>
      <c r="B431" s="222" t="s">
        <v>15</v>
      </c>
      <c r="C431" s="211">
        <v>0</v>
      </c>
      <c r="D431" s="213">
        <v>0</v>
      </c>
      <c r="E431" s="213">
        <v>0</v>
      </c>
      <c r="F431" s="210"/>
    </row>
    <row r="432" spans="1:6" ht="15.75" x14ac:dyDescent="0.25">
      <c r="A432" s="275">
        <v>13</v>
      </c>
      <c r="B432" s="222" t="s">
        <v>226</v>
      </c>
      <c r="C432" s="211">
        <v>5</v>
      </c>
      <c r="D432" s="213">
        <v>4.9000000000000004</v>
      </c>
      <c r="E432" s="213">
        <v>99.9</v>
      </c>
      <c r="F432" s="210"/>
    </row>
    <row r="433" spans="1:6" ht="77.25" x14ac:dyDescent="0.25">
      <c r="A433" s="273"/>
      <c r="B433" s="158" t="s">
        <v>157</v>
      </c>
      <c r="C433" s="34"/>
      <c r="D433" s="35"/>
      <c r="E433" s="35"/>
      <c r="F433" s="124" t="s">
        <v>179</v>
      </c>
    </row>
    <row r="434" spans="1:6" ht="15.75" x14ac:dyDescent="0.25">
      <c r="A434" s="273"/>
      <c r="B434" s="152" t="s">
        <v>128</v>
      </c>
      <c r="C434" s="151">
        <v>5</v>
      </c>
      <c r="D434" s="170">
        <v>4.9000000000000004</v>
      </c>
      <c r="E434" s="35">
        <v>99.9</v>
      </c>
      <c r="F434" s="149"/>
    </row>
    <row r="435" spans="1:6" ht="123.75" hidden="1" x14ac:dyDescent="0.25">
      <c r="A435" s="273"/>
      <c r="B435" s="5" t="s">
        <v>228</v>
      </c>
      <c r="C435" s="2"/>
      <c r="D435" s="2"/>
      <c r="E435" s="2"/>
      <c r="F435" s="97" t="s">
        <v>230</v>
      </c>
    </row>
    <row r="436" spans="1:6" ht="15.75" hidden="1" x14ac:dyDescent="0.25">
      <c r="A436" s="273"/>
      <c r="B436" s="9" t="s">
        <v>9</v>
      </c>
      <c r="C436" s="28">
        <v>105338800.90000001</v>
      </c>
      <c r="D436" s="28">
        <v>105338780.5</v>
      </c>
      <c r="E436" s="134">
        <v>100</v>
      </c>
      <c r="F436" s="122"/>
    </row>
    <row r="437" spans="1:6" s="199" customFormat="1" ht="76.5" customHeight="1" x14ac:dyDescent="0.25">
      <c r="A437" s="200"/>
      <c r="B437" s="203" t="s">
        <v>269</v>
      </c>
      <c r="C437" s="201"/>
      <c r="D437" s="201"/>
      <c r="E437" s="202"/>
      <c r="F437" s="123"/>
    </row>
    <row r="438" spans="1:6" s="199" customFormat="1" ht="16.5" customHeight="1" x14ac:dyDescent="0.25">
      <c r="A438" s="200"/>
      <c r="B438" s="152" t="s">
        <v>128</v>
      </c>
      <c r="C438" s="194" t="s">
        <v>274</v>
      </c>
      <c r="D438" s="194" t="s">
        <v>229</v>
      </c>
      <c r="E438" s="195">
        <v>99.17</v>
      </c>
      <c r="F438" s="122"/>
    </row>
    <row r="439" spans="1:6" s="135" customFormat="1" ht="15.75" x14ac:dyDescent="0.25">
      <c r="A439" s="168"/>
      <c r="B439" s="210" t="s">
        <v>3</v>
      </c>
      <c r="C439" s="266" t="s">
        <v>273</v>
      </c>
      <c r="D439" s="266" t="s">
        <v>273</v>
      </c>
      <c r="E439" s="267">
        <v>100</v>
      </c>
      <c r="F439" s="210"/>
    </row>
    <row r="440" spans="1:6" s="135" customFormat="1" ht="15.75" x14ac:dyDescent="0.25">
      <c r="A440" s="138"/>
      <c r="B440" s="222" t="s">
        <v>15</v>
      </c>
      <c r="C440" s="218" t="s">
        <v>239</v>
      </c>
      <c r="D440" s="218" t="s">
        <v>239</v>
      </c>
      <c r="E440" s="217">
        <v>100</v>
      </c>
      <c r="F440" s="225"/>
    </row>
    <row r="441" spans="1:6" s="135" customFormat="1" ht="15.75" x14ac:dyDescent="0.25">
      <c r="A441" s="138"/>
      <c r="B441" s="210" t="s">
        <v>226</v>
      </c>
      <c r="C441" s="213">
        <v>134078.6</v>
      </c>
      <c r="D441" s="213">
        <v>132843.04999999999</v>
      </c>
      <c r="E441" s="211">
        <v>99</v>
      </c>
      <c r="F441" s="210"/>
    </row>
    <row r="442" spans="1:6" ht="63.75" x14ac:dyDescent="0.25">
      <c r="A442" s="275"/>
      <c r="B442" s="204" t="s">
        <v>270</v>
      </c>
      <c r="C442" s="151">
        <v>13027.86</v>
      </c>
      <c r="D442" s="151">
        <v>13027.86</v>
      </c>
      <c r="E442" s="150">
        <v>100</v>
      </c>
      <c r="F442" s="95" t="s">
        <v>137</v>
      </c>
    </row>
    <row r="443" spans="1:6" ht="63.75" hidden="1" x14ac:dyDescent="0.25">
      <c r="A443" s="273"/>
      <c r="B443" s="143" t="s">
        <v>231</v>
      </c>
      <c r="C443" s="175">
        <v>13027.86</v>
      </c>
      <c r="D443" s="175">
        <v>13027.86</v>
      </c>
      <c r="E443" s="175">
        <v>100</v>
      </c>
      <c r="F443" s="95" t="s">
        <v>137</v>
      </c>
    </row>
    <row r="444" spans="1:6" ht="15.75" hidden="1" x14ac:dyDescent="0.25">
      <c r="A444" s="273"/>
      <c r="B444" s="144" t="s">
        <v>136</v>
      </c>
      <c r="C444" s="175">
        <v>121700</v>
      </c>
      <c r="D444" s="175">
        <v>121700</v>
      </c>
      <c r="E444" s="175">
        <v>100</v>
      </c>
      <c r="F444" s="136"/>
    </row>
    <row r="445" spans="1:6" ht="63.75" hidden="1" x14ac:dyDescent="0.25">
      <c r="A445" s="273"/>
      <c r="B445" s="143" t="s">
        <v>138</v>
      </c>
      <c r="C445" s="176"/>
      <c r="D445" s="176"/>
      <c r="E445" s="176"/>
      <c r="F445" s="95" t="s">
        <v>137</v>
      </c>
    </row>
    <row r="446" spans="1:6" ht="15.75" hidden="1" x14ac:dyDescent="0.25">
      <c r="A446" s="273"/>
      <c r="B446" s="144" t="s">
        <v>136</v>
      </c>
      <c r="C446" s="176">
        <v>494949</v>
      </c>
      <c r="D446" s="176">
        <v>494949</v>
      </c>
      <c r="E446" s="175">
        <v>100</v>
      </c>
      <c r="F446" s="136"/>
    </row>
    <row r="447" spans="1:6" ht="63.75" hidden="1" x14ac:dyDescent="0.25">
      <c r="A447" s="273"/>
      <c r="B447" s="81" t="s">
        <v>139</v>
      </c>
      <c r="C447" s="176">
        <v>37259711.200000003</v>
      </c>
      <c r="D447" s="176">
        <v>37259711.200000003</v>
      </c>
      <c r="E447" s="176">
        <v>100</v>
      </c>
      <c r="F447" s="95" t="s">
        <v>137</v>
      </c>
    </row>
    <row r="448" spans="1:6" s="148" customFormat="1" ht="63.75" x14ac:dyDescent="0.25">
      <c r="A448" s="273"/>
      <c r="B448" s="204" t="s">
        <v>271</v>
      </c>
      <c r="C448" s="183">
        <v>7157.9</v>
      </c>
      <c r="D448" s="183">
        <v>5993.768</v>
      </c>
      <c r="E448" s="180">
        <v>83.74</v>
      </c>
      <c r="F448" s="95" t="s">
        <v>272</v>
      </c>
    </row>
    <row r="449" spans="1:6" s="148" customFormat="1" ht="63.75" x14ac:dyDescent="0.25">
      <c r="A449" s="273"/>
      <c r="B449" s="48" t="s">
        <v>232</v>
      </c>
      <c r="C449" s="183">
        <v>44134.6</v>
      </c>
      <c r="D449" s="183">
        <v>44078.1</v>
      </c>
      <c r="E449" s="180">
        <v>99.87</v>
      </c>
      <c r="F449" s="127" t="s">
        <v>137</v>
      </c>
    </row>
    <row r="450" spans="1:6" s="148" customFormat="1" ht="63.75" x14ac:dyDescent="0.25">
      <c r="A450" s="273"/>
      <c r="B450" s="48" t="s">
        <v>233</v>
      </c>
      <c r="C450" s="183">
        <v>23187.599999999999</v>
      </c>
      <c r="D450" s="183">
        <v>23187.599999999999</v>
      </c>
      <c r="E450" s="180">
        <v>100</v>
      </c>
      <c r="F450" s="127" t="s">
        <v>137</v>
      </c>
    </row>
    <row r="451" spans="1:6" ht="63.75" x14ac:dyDescent="0.25">
      <c r="A451" s="274"/>
      <c r="B451" s="48" t="s">
        <v>275</v>
      </c>
      <c r="C451" s="183">
        <v>4038.3</v>
      </c>
      <c r="D451" s="183">
        <v>4038.3</v>
      </c>
      <c r="E451" s="180">
        <v>100</v>
      </c>
      <c r="F451" s="127" t="s">
        <v>137</v>
      </c>
    </row>
    <row r="452" spans="1:6" ht="63.75" hidden="1" customHeight="1" x14ac:dyDescent="0.25">
      <c r="A452" s="275"/>
      <c r="B452" s="48" t="s">
        <v>140</v>
      </c>
      <c r="C452" s="176">
        <v>3953.05</v>
      </c>
      <c r="D452" s="176">
        <v>3953.05</v>
      </c>
      <c r="E452" s="175">
        <v>100</v>
      </c>
      <c r="F452" s="127" t="s">
        <v>137</v>
      </c>
    </row>
    <row r="453" spans="1:6" ht="15.75" hidden="1" customHeight="1" x14ac:dyDescent="0.25">
      <c r="A453" s="273"/>
      <c r="B453" s="87" t="s">
        <v>141</v>
      </c>
      <c r="C453" s="179">
        <v>18676903.699999999</v>
      </c>
      <c r="D453" s="179">
        <v>18676903.699999999</v>
      </c>
      <c r="E453" s="175">
        <v>100</v>
      </c>
      <c r="F453" s="127" t="s">
        <v>137</v>
      </c>
    </row>
    <row r="454" spans="1:6" ht="15.75" hidden="1" customHeight="1" x14ac:dyDescent="0.25">
      <c r="A454" s="273"/>
      <c r="B454" s="2" t="s">
        <v>5</v>
      </c>
      <c r="C454" s="174">
        <v>14188.8</v>
      </c>
      <c r="D454" s="174">
        <v>14142</v>
      </c>
      <c r="E454" s="174">
        <f>D454/C454*100</f>
        <v>99.670162381596754</v>
      </c>
      <c r="F454" s="2"/>
    </row>
    <row r="455" spans="1:6" ht="63" hidden="1" customHeight="1" x14ac:dyDescent="0.25">
      <c r="A455" s="273"/>
      <c r="B455" s="2" t="s">
        <v>6</v>
      </c>
      <c r="C455" s="176"/>
      <c r="D455" s="176"/>
      <c r="E455" s="176"/>
      <c r="F455" s="2"/>
    </row>
    <row r="456" spans="1:6" ht="63" hidden="1" x14ac:dyDescent="0.25">
      <c r="A456" s="273"/>
      <c r="B456" s="81" t="s">
        <v>142</v>
      </c>
      <c r="C456" s="176">
        <v>3087391.1</v>
      </c>
      <c r="D456" s="176">
        <v>3087391.1</v>
      </c>
      <c r="E456" s="176">
        <v>100</v>
      </c>
      <c r="F456" s="96" t="s">
        <v>137</v>
      </c>
    </row>
    <row r="457" spans="1:6" ht="63.75" hidden="1" x14ac:dyDescent="0.25">
      <c r="A457" s="273"/>
      <c r="B457" s="81" t="s">
        <v>142</v>
      </c>
      <c r="C457" s="176">
        <v>3087391.1</v>
      </c>
      <c r="D457" s="176">
        <v>3087391.1</v>
      </c>
      <c r="E457" s="175">
        <v>100</v>
      </c>
      <c r="F457" s="127" t="s">
        <v>137</v>
      </c>
    </row>
    <row r="458" spans="1:6" ht="15.75" hidden="1" x14ac:dyDescent="0.25">
      <c r="A458" s="273"/>
      <c r="B458" s="2" t="s">
        <v>5</v>
      </c>
      <c r="C458" s="174">
        <v>280</v>
      </c>
      <c r="D458" s="174">
        <v>84</v>
      </c>
      <c r="E458" s="174">
        <f>D458/C458*100</f>
        <v>30</v>
      </c>
      <c r="F458" s="2"/>
    </row>
    <row r="459" spans="1:6" ht="15.75" hidden="1" x14ac:dyDescent="0.25">
      <c r="A459" s="273"/>
      <c r="B459" s="2" t="s">
        <v>6</v>
      </c>
      <c r="C459" s="176"/>
      <c r="D459" s="176"/>
      <c r="E459" s="176"/>
      <c r="F459" s="2"/>
    </row>
    <row r="460" spans="1:6" ht="68.25" customHeight="1" x14ac:dyDescent="0.25">
      <c r="A460" s="273"/>
      <c r="B460" s="81" t="s">
        <v>143</v>
      </c>
      <c r="C460" s="176">
        <v>30855.3</v>
      </c>
      <c r="D460" s="176">
        <v>30855.3</v>
      </c>
      <c r="E460" s="176">
        <v>100</v>
      </c>
      <c r="F460" s="31" t="s">
        <v>158</v>
      </c>
    </row>
    <row r="461" spans="1:6" ht="63.75" hidden="1" x14ac:dyDescent="0.25">
      <c r="A461" s="273"/>
      <c r="B461" s="48" t="s">
        <v>234</v>
      </c>
      <c r="C461" s="183">
        <v>30855.33</v>
      </c>
      <c r="D461" s="183">
        <v>30855.33</v>
      </c>
      <c r="E461" s="180">
        <v>100</v>
      </c>
      <c r="F461" s="127" t="s">
        <v>137</v>
      </c>
    </row>
    <row r="462" spans="1:6" ht="15.75" hidden="1" x14ac:dyDescent="0.25">
      <c r="A462" s="273"/>
      <c r="B462" s="25" t="s">
        <v>15</v>
      </c>
      <c r="C462" s="176"/>
      <c r="D462" s="176"/>
      <c r="E462" s="176"/>
      <c r="F462" s="2"/>
    </row>
    <row r="463" spans="1:6" ht="63.75" hidden="1" x14ac:dyDescent="0.25">
      <c r="A463" s="273"/>
      <c r="B463" s="81" t="s">
        <v>143</v>
      </c>
      <c r="C463" s="174">
        <v>15433022.9</v>
      </c>
      <c r="D463" s="174">
        <v>15433022.9</v>
      </c>
      <c r="E463" s="175">
        <v>100</v>
      </c>
      <c r="F463" s="127" t="s">
        <v>137</v>
      </c>
    </row>
    <row r="464" spans="1:6" ht="15.75" hidden="1" x14ac:dyDescent="0.25">
      <c r="A464" s="273"/>
      <c r="B464" s="2" t="s">
        <v>6</v>
      </c>
      <c r="C464" s="176"/>
      <c r="D464" s="176"/>
      <c r="E464" s="176"/>
      <c r="F464" s="2"/>
    </row>
    <row r="465" spans="1:6" ht="15.75" hidden="1" x14ac:dyDescent="0.25">
      <c r="A465" s="273"/>
      <c r="B465" s="25" t="s">
        <v>13</v>
      </c>
      <c r="C465" s="176"/>
      <c r="D465" s="176"/>
      <c r="E465" s="176"/>
      <c r="F465" s="2"/>
    </row>
    <row r="466" spans="1:6" ht="60" x14ac:dyDescent="0.25">
      <c r="A466" s="274"/>
      <c r="B466" s="48" t="s">
        <v>144</v>
      </c>
      <c r="C466" s="176">
        <v>1000</v>
      </c>
      <c r="D466" s="176">
        <v>990.8</v>
      </c>
      <c r="E466" s="176">
        <v>100</v>
      </c>
      <c r="F466" s="110" t="s">
        <v>276</v>
      </c>
    </row>
    <row r="467" spans="1:6" ht="63.75" hidden="1" x14ac:dyDescent="0.25">
      <c r="A467" s="273"/>
      <c r="B467" s="48" t="s">
        <v>235</v>
      </c>
      <c r="C467" s="183">
        <v>1000</v>
      </c>
      <c r="D467" s="183">
        <v>990.8</v>
      </c>
      <c r="E467" s="183">
        <v>99.08</v>
      </c>
      <c r="F467" s="127" t="s">
        <v>137</v>
      </c>
    </row>
    <row r="468" spans="1:6" ht="15.75" hidden="1" x14ac:dyDescent="0.25">
      <c r="A468" s="273"/>
      <c r="B468" s="25" t="s">
        <v>3</v>
      </c>
      <c r="C468" s="174"/>
      <c r="D468" s="174"/>
      <c r="E468" s="181"/>
      <c r="F468" s="2"/>
    </row>
    <row r="469" spans="1:6" ht="15.75" hidden="1" x14ac:dyDescent="0.25">
      <c r="A469" s="273"/>
      <c r="B469" s="25" t="s">
        <v>15</v>
      </c>
      <c r="C469" s="174"/>
      <c r="D469" s="174"/>
      <c r="E469" s="181"/>
      <c r="F469" s="2"/>
    </row>
    <row r="470" spans="1:6" ht="63.75" hidden="1" x14ac:dyDescent="0.25">
      <c r="A470" s="273"/>
      <c r="B470" s="48" t="s">
        <v>144</v>
      </c>
      <c r="C470" s="174">
        <v>615697.80000000005</v>
      </c>
      <c r="D470" s="174">
        <v>615697.80000000005</v>
      </c>
      <c r="E470" s="175">
        <v>100</v>
      </c>
      <c r="F470" s="127" t="s">
        <v>137</v>
      </c>
    </row>
    <row r="471" spans="1:6" ht="15.75" hidden="1" x14ac:dyDescent="0.25">
      <c r="A471" s="273"/>
      <c r="B471" s="2" t="s">
        <v>6</v>
      </c>
      <c r="C471" s="182">
        <v>70</v>
      </c>
      <c r="D471" s="183">
        <v>60</v>
      </c>
      <c r="E471" s="183">
        <f>D471/C471*100</f>
        <v>85.714285714285708</v>
      </c>
      <c r="F471" s="91"/>
    </row>
    <row r="472" spans="1:6" ht="15.75" hidden="1" x14ac:dyDescent="0.25">
      <c r="A472" s="274"/>
      <c r="B472" s="25" t="s">
        <v>13</v>
      </c>
      <c r="C472" s="176"/>
      <c r="D472" s="176"/>
      <c r="E472" s="176"/>
      <c r="F472" s="2"/>
    </row>
    <row r="473" spans="1:6" ht="94.5" x14ac:dyDescent="0.25">
      <c r="A473" s="2"/>
      <c r="B473" s="68" t="s">
        <v>145</v>
      </c>
      <c r="C473" s="176">
        <v>10</v>
      </c>
      <c r="D473" s="176">
        <v>10</v>
      </c>
      <c r="E473" s="176">
        <v>100</v>
      </c>
      <c r="F473" s="94" t="s">
        <v>146</v>
      </c>
    </row>
    <row r="474" spans="1:6" ht="94.5" hidden="1" x14ac:dyDescent="0.25">
      <c r="A474" s="273"/>
      <c r="B474" s="48" t="s">
        <v>236</v>
      </c>
      <c r="C474" s="183">
        <v>473.68</v>
      </c>
      <c r="D474" s="196">
        <v>473.7</v>
      </c>
      <c r="E474" s="183">
        <v>100</v>
      </c>
      <c r="F474" s="127" t="s">
        <v>137</v>
      </c>
    </row>
    <row r="475" spans="1:6" ht="94.5" hidden="1" x14ac:dyDescent="0.25">
      <c r="A475" s="273"/>
      <c r="B475" s="68" t="s">
        <v>145</v>
      </c>
      <c r="C475" s="175">
        <v>10000</v>
      </c>
      <c r="D475" s="175">
        <v>10000</v>
      </c>
      <c r="E475" s="175">
        <v>100</v>
      </c>
      <c r="F475" s="127" t="s">
        <v>137</v>
      </c>
    </row>
    <row r="476" spans="1:6" ht="15.75" hidden="1" x14ac:dyDescent="0.25">
      <c r="A476" s="273"/>
      <c r="B476" s="2" t="s">
        <v>6</v>
      </c>
      <c r="C476" s="174">
        <v>70</v>
      </c>
      <c r="D476" s="181">
        <v>60</v>
      </c>
      <c r="E476" s="174">
        <f>D476/C476*100</f>
        <v>85.714285714285708</v>
      </c>
      <c r="F476" s="2"/>
    </row>
    <row r="477" spans="1:6" ht="15.75" hidden="1" x14ac:dyDescent="0.25">
      <c r="A477" s="273"/>
      <c r="B477" s="25" t="s">
        <v>13</v>
      </c>
      <c r="C477" s="176"/>
      <c r="D477" s="176"/>
      <c r="E477" s="176"/>
      <c r="F477" s="2"/>
    </row>
    <row r="478" spans="1:6" ht="63.75" hidden="1" x14ac:dyDescent="0.25">
      <c r="A478" s="273"/>
      <c r="B478" s="88" t="s">
        <v>147</v>
      </c>
      <c r="C478" s="176">
        <v>91200</v>
      </c>
      <c r="D478" s="176">
        <v>91200</v>
      </c>
      <c r="E478" s="176">
        <v>100</v>
      </c>
      <c r="F478" s="127" t="s">
        <v>148</v>
      </c>
    </row>
    <row r="479" spans="1:6" ht="16.5" hidden="1" customHeight="1" thickBot="1" x14ac:dyDescent="0.25">
      <c r="A479" s="274"/>
      <c r="B479" s="9" t="s">
        <v>128</v>
      </c>
      <c r="C479" s="177">
        <v>104400</v>
      </c>
      <c r="D479" s="177">
        <v>104400</v>
      </c>
      <c r="E479" s="178">
        <v>100</v>
      </c>
      <c r="F479" s="2"/>
    </row>
    <row r="480" spans="1:6" ht="63.75" hidden="1" x14ac:dyDescent="0.25">
      <c r="A480" s="273"/>
      <c r="B480" s="88" t="s">
        <v>147</v>
      </c>
      <c r="C480" s="181">
        <v>100.8</v>
      </c>
      <c r="D480" s="181">
        <v>95.2</v>
      </c>
      <c r="E480" s="175">
        <v>94.45</v>
      </c>
      <c r="F480" s="127" t="s">
        <v>237</v>
      </c>
    </row>
    <row r="481" spans="1:6" ht="13.5" hidden="1" customHeight="1" x14ac:dyDescent="0.25">
      <c r="A481" s="273"/>
      <c r="B481" s="2" t="s">
        <v>5</v>
      </c>
      <c r="C481" s="174"/>
      <c r="D481" s="174"/>
      <c r="E481" s="174"/>
      <c r="F481" s="2"/>
    </row>
    <row r="482" spans="1:6" ht="15.75" hidden="1" x14ac:dyDescent="0.25">
      <c r="A482" s="273"/>
      <c r="B482" s="2" t="s">
        <v>18</v>
      </c>
      <c r="C482" s="181">
        <v>0</v>
      </c>
      <c r="D482" s="181">
        <v>0</v>
      </c>
      <c r="E482" s="174" t="e">
        <f>D482/C482*100</f>
        <v>#DIV/0!</v>
      </c>
      <c r="F482" s="2"/>
    </row>
    <row r="483" spans="1:6" ht="90" hidden="1" x14ac:dyDescent="0.25">
      <c r="A483" s="274"/>
      <c r="B483" s="48" t="s">
        <v>149</v>
      </c>
      <c r="C483" s="176">
        <v>2054840</v>
      </c>
      <c r="D483" s="176">
        <v>2054840</v>
      </c>
      <c r="E483" s="176">
        <v>100</v>
      </c>
      <c r="F483" s="108" t="s">
        <v>137</v>
      </c>
    </row>
    <row r="484" spans="1:6" s="148" customFormat="1" ht="115.5" customHeight="1" x14ac:dyDescent="0.25">
      <c r="A484" s="190"/>
      <c r="B484" s="68" t="s">
        <v>238</v>
      </c>
      <c r="C484" s="197">
        <v>17782.7</v>
      </c>
      <c r="D484" s="197">
        <v>17782.7</v>
      </c>
      <c r="E484" s="198">
        <v>100</v>
      </c>
      <c r="F484" s="127" t="s">
        <v>137</v>
      </c>
    </row>
    <row r="485" spans="1:6" ht="94.5" x14ac:dyDescent="0.25">
      <c r="A485" s="36"/>
      <c r="B485" s="204" t="s">
        <v>277</v>
      </c>
      <c r="C485" s="197">
        <v>473.7</v>
      </c>
      <c r="D485" s="197">
        <v>473.7</v>
      </c>
      <c r="E485" s="198">
        <v>100</v>
      </c>
      <c r="F485" s="127" t="s">
        <v>137</v>
      </c>
    </row>
    <row r="486" spans="1:6" ht="63.75" hidden="1" x14ac:dyDescent="0.25">
      <c r="A486" s="273"/>
      <c r="B486" s="48" t="s">
        <v>149</v>
      </c>
      <c r="C486" s="181">
        <v>2261.23</v>
      </c>
      <c r="D486" s="181">
        <v>2261.23</v>
      </c>
      <c r="E486" s="175">
        <v>100</v>
      </c>
      <c r="F486" s="127" t="s">
        <v>137</v>
      </c>
    </row>
    <row r="487" spans="1:6" ht="63.75" hidden="1" x14ac:dyDescent="0.25">
      <c r="A487" s="273"/>
      <c r="B487" s="48" t="s">
        <v>150</v>
      </c>
      <c r="C487" s="174">
        <v>15675047</v>
      </c>
      <c r="D487" s="174">
        <v>15675047</v>
      </c>
      <c r="E487" s="175">
        <v>100</v>
      </c>
      <c r="F487" s="127" t="s">
        <v>137</v>
      </c>
    </row>
    <row r="488" spans="1:6" ht="94.5" hidden="1" x14ac:dyDescent="0.25">
      <c r="A488" s="273"/>
      <c r="B488" s="48" t="s">
        <v>178</v>
      </c>
      <c r="C488" s="175">
        <v>581454</v>
      </c>
      <c r="D488" s="175">
        <v>581454</v>
      </c>
      <c r="E488" s="175">
        <v>100</v>
      </c>
      <c r="F488" s="101" t="s">
        <v>137</v>
      </c>
    </row>
    <row r="489" spans="1:6" ht="15.75" hidden="1" x14ac:dyDescent="0.25">
      <c r="A489" s="273"/>
      <c r="B489" s="9" t="s">
        <v>128</v>
      </c>
      <c r="C489" s="183">
        <v>105338800.90000001</v>
      </c>
      <c r="D489" s="183">
        <v>105338780.5</v>
      </c>
      <c r="E489" s="180">
        <v>100</v>
      </c>
      <c r="F489" s="2"/>
    </row>
    <row r="490" spans="1:6" ht="78.75" hidden="1" x14ac:dyDescent="0.25">
      <c r="A490" s="273"/>
      <c r="B490" s="5" t="s">
        <v>115</v>
      </c>
      <c r="C490" s="2"/>
      <c r="D490" s="2"/>
      <c r="E490" s="2"/>
      <c r="F490" s="137" t="s">
        <v>114</v>
      </c>
    </row>
    <row r="491" spans="1:6" ht="15.75" hidden="1" customHeight="1" x14ac:dyDescent="0.25">
      <c r="A491" s="273"/>
      <c r="B491" s="9" t="s">
        <v>9</v>
      </c>
      <c r="C491" s="28">
        <v>0</v>
      </c>
      <c r="D491" s="28">
        <v>0</v>
      </c>
      <c r="E491" s="134">
        <v>0</v>
      </c>
      <c r="F491" s="122"/>
    </row>
    <row r="492" spans="1:6" ht="47.25" hidden="1" customHeight="1" x14ac:dyDescent="0.25">
      <c r="A492" s="273"/>
      <c r="B492" s="25" t="s">
        <v>15</v>
      </c>
      <c r="C492" s="114">
        <v>0</v>
      </c>
      <c r="D492" s="114">
        <v>0</v>
      </c>
      <c r="E492" s="114">
        <v>0</v>
      </c>
      <c r="F492" s="2"/>
    </row>
    <row r="493" spans="1:6" ht="47.25" hidden="1" customHeight="1" x14ac:dyDescent="0.25">
      <c r="A493" s="273"/>
      <c r="B493" s="136" t="s">
        <v>5</v>
      </c>
      <c r="C493" s="15">
        <v>0</v>
      </c>
      <c r="D493" s="15">
        <v>0</v>
      </c>
      <c r="E493" s="114">
        <v>0</v>
      </c>
      <c r="F493" s="136"/>
    </row>
    <row r="494" spans="1:6" ht="15.75" hidden="1" customHeight="1" x14ac:dyDescent="0.25">
      <c r="A494" s="273"/>
      <c r="B494" s="48" t="s">
        <v>223</v>
      </c>
      <c r="C494" s="114"/>
      <c r="D494" s="114"/>
      <c r="E494" s="114"/>
      <c r="F494" s="108"/>
    </row>
    <row r="495" spans="1:6" s="205" customFormat="1" ht="72" customHeight="1" x14ac:dyDescent="0.25">
      <c r="A495" s="273"/>
      <c r="B495" s="204" t="s">
        <v>278</v>
      </c>
      <c r="C495" s="206">
        <v>2261.23</v>
      </c>
      <c r="D495" s="206">
        <v>2261.23</v>
      </c>
      <c r="E495" s="206">
        <v>100</v>
      </c>
      <c r="F495" s="127" t="s">
        <v>137</v>
      </c>
    </row>
    <row r="496" spans="1:6" s="148" customFormat="1" ht="77.25" customHeight="1" x14ac:dyDescent="0.25">
      <c r="A496" s="273"/>
      <c r="B496" s="204" t="s">
        <v>280</v>
      </c>
      <c r="C496" s="171">
        <v>100.8</v>
      </c>
      <c r="D496" s="171">
        <v>100.8</v>
      </c>
      <c r="E496" s="171">
        <v>100</v>
      </c>
      <c r="F496" s="127" t="s">
        <v>137</v>
      </c>
    </row>
    <row r="497" spans="1:6" ht="63.75" x14ac:dyDescent="0.25">
      <c r="A497" s="274"/>
      <c r="B497" s="204" t="s">
        <v>279</v>
      </c>
      <c r="C497" s="35">
        <v>3953.05</v>
      </c>
      <c r="D497" s="35">
        <v>3953.1</v>
      </c>
      <c r="E497" s="162">
        <v>100</v>
      </c>
      <c r="F497" s="127" t="s">
        <v>137</v>
      </c>
    </row>
    <row r="498" spans="1:6" s="148" customFormat="1" ht="94.5" x14ac:dyDescent="0.25">
      <c r="A498" s="275">
        <v>14</v>
      </c>
      <c r="B498" s="5" t="s">
        <v>222</v>
      </c>
      <c r="C498" s="2"/>
      <c r="D498" s="2"/>
      <c r="E498" s="2"/>
      <c r="F498" s="137" t="s">
        <v>240</v>
      </c>
    </row>
    <row r="499" spans="1:6" ht="15.75" x14ac:dyDescent="0.25">
      <c r="A499" s="273"/>
      <c r="B499" s="152" t="s">
        <v>128</v>
      </c>
      <c r="C499" s="141">
        <v>2500</v>
      </c>
      <c r="D499" s="141">
        <v>2500</v>
      </c>
      <c r="E499" s="141">
        <v>100</v>
      </c>
      <c r="F499" s="123"/>
    </row>
    <row r="500" spans="1:6" s="135" customFormat="1" ht="15.75" x14ac:dyDescent="0.25">
      <c r="A500" s="273"/>
      <c r="B500" s="222" t="s">
        <v>3</v>
      </c>
      <c r="C500" s="211">
        <v>0</v>
      </c>
      <c r="D500" s="211">
        <v>0</v>
      </c>
      <c r="E500" s="211">
        <v>0</v>
      </c>
      <c r="F500" s="210"/>
    </row>
    <row r="501" spans="1:6" s="135" customFormat="1" ht="15.75" x14ac:dyDescent="0.25">
      <c r="A501" s="273"/>
      <c r="B501" s="222" t="s">
        <v>15</v>
      </c>
      <c r="C501" s="263">
        <v>2375</v>
      </c>
      <c r="D501" s="263">
        <v>2375</v>
      </c>
      <c r="E501" s="263">
        <v>100</v>
      </c>
      <c r="F501" s="210"/>
    </row>
    <row r="502" spans="1:6" ht="15.75" x14ac:dyDescent="0.25">
      <c r="A502" s="273"/>
      <c r="B502" s="210" t="s">
        <v>5</v>
      </c>
      <c r="C502" s="213">
        <v>125</v>
      </c>
      <c r="D502" s="263">
        <v>125</v>
      </c>
      <c r="E502" s="263">
        <v>100</v>
      </c>
      <c r="F502" s="210"/>
    </row>
    <row r="503" spans="1:6" ht="90" x14ac:dyDescent="0.25">
      <c r="A503" s="274"/>
      <c r="B503" s="48" t="s">
        <v>159</v>
      </c>
      <c r="C503" s="111"/>
      <c r="D503" s="111"/>
      <c r="E503" s="111"/>
      <c r="F503" s="108" t="s">
        <v>137</v>
      </c>
    </row>
    <row r="504" spans="1:6" ht="15.75" x14ac:dyDescent="0.25">
      <c r="A504" s="273">
        <v>15</v>
      </c>
      <c r="B504" s="9" t="s">
        <v>128</v>
      </c>
      <c r="C504" s="35">
        <v>2500</v>
      </c>
      <c r="D504" s="35">
        <v>2500</v>
      </c>
      <c r="E504" s="162">
        <v>100</v>
      </c>
      <c r="F504" s="2"/>
    </row>
    <row r="505" spans="1:6" ht="78.75" x14ac:dyDescent="0.25">
      <c r="A505" s="273"/>
      <c r="B505" s="5" t="s">
        <v>221</v>
      </c>
      <c r="C505" s="2"/>
      <c r="D505" s="2"/>
      <c r="E505" s="2"/>
      <c r="F505" s="31" t="s">
        <v>241</v>
      </c>
    </row>
    <row r="506" spans="1:6" ht="15.75" x14ac:dyDescent="0.25">
      <c r="A506" s="273"/>
      <c r="B506" s="9" t="s">
        <v>9</v>
      </c>
      <c r="C506" s="154">
        <v>1070</v>
      </c>
      <c r="D506" s="154">
        <v>1024.75</v>
      </c>
      <c r="E506" s="154">
        <v>95.8</v>
      </c>
      <c r="F506" s="122"/>
    </row>
    <row r="507" spans="1:6" s="135" customFormat="1" ht="15.75" x14ac:dyDescent="0.25">
      <c r="A507" s="274"/>
      <c r="B507" s="25" t="s">
        <v>3</v>
      </c>
      <c r="C507" s="72">
        <v>0</v>
      </c>
      <c r="D507" s="72">
        <v>0</v>
      </c>
      <c r="E507" s="72">
        <v>0</v>
      </c>
      <c r="F507" s="2"/>
    </row>
    <row r="508" spans="1:6" s="135" customFormat="1" ht="15.75" x14ac:dyDescent="0.25">
      <c r="A508" s="145"/>
      <c r="B508" s="25" t="s">
        <v>15</v>
      </c>
      <c r="C508" s="170">
        <v>420</v>
      </c>
      <c r="D508" s="170">
        <v>420</v>
      </c>
      <c r="E508" s="170">
        <v>100</v>
      </c>
      <c r="F508" s="2"/>
    </row>
    <row r="509" spans="1:6" ht="15.75" x14ac:dyDescent="0.25">
      <c r="A509" s="145"/>
      <c r="B509" s="2" t="s">
        <v>226</v>
      </c>
      <c r="C509" s="35">
        <v>650</v>
      </c>
      <c r="D509" s="35">
        <v>604.75</v>
      </c>
      <c r="E509" s="6">
        <v>93.04</v>
      </c>
      <c r="F509" s="2"/>
    </row>
    <row r="510" spans="1:6" ht="66" x14ac:dyDescent="0.25">
      <c r="A510" s="275">
        <v>16</v>
      </c>
      <c r="B510" s="48" t="s">
        <v>161</v>
      </c>
      <c r="C510" s="6"/>
      <c r="D510" s="6"/>
      <c r="E510" s="6"/>
      <c r="F510" s="108" t="s">
        <v>242</v>
      </c>
    </row>
    <row r="511" spans="1:6" ht="15.75" x14ac:dyDescent="0.25">
      <c r="A511" s="273"/>
      <c r="B511" s="9" t="s">
        <v>128</v>
      </c>
      <c r="C511" s="35">
        <v>1070</v>
      </c>
      <c r="D511" s="35">
        <v>1024.8</v>
      </c>
      <c r="E511" s="162">
        <v>95.8</v>
      </c>
      <c r="F511" s="122"/>
    </row>
    <row r="512" spans="1:6" ht="110.25" x14ac:dyDescent="0.25">
      <c r="A512" s="273"/>
      <c r="B512" s="5" t="s">
        <v>220</v>
      </c>
      <c r="C512" s="2"/>
      <c r="D512" s="2"/>
      <c r="E512" s="2"/>
      <c r="F512" s="125" t="s">
        <v>243</v>
      </c>
    </row>
    <row r="513" spans="1:6" ht="15.75" x14ac:dyDescent="0.25">
      <c r="A513" s="273"/>
      <c r="B513" s="9" t="s">
        <v>9</v>
      </c>
      <c r="C513" s="28">
        <v>83.1</v>
      </c>
      <c r="D513" s="28">
        <v>83</v>
      </c>
      <c r="E513" s="28">
        <v>99.88</v>
      </c>
      <c r="F513" s="122"/>
    </row>
    <row r="514" spans="1:6" ht="15.75" x14ac:dyDescent="0.25">
      <c r="A514" s="273"/>
      <c r="B514" s="222" t="s">
        <v>3</v>
      </c>
      <c r="C514" s="211">
        <v>0</v>
      </c>
      <c r="D514" s="211">
        <v>0</v>
      </c>
      <c r="E514" s="211">
        <v>0</v>
      </c>
      <c r="F514" s="210"/>
    </row>
    <row r="515" spans="1:6" s="135" customFormat="1" ht="15.75" x14ac:dyDescent="0.25">
      <c r="A515" s="274"/>
      <c r="B515" s="222" t="s">
        <v>15</v>
      </c>
      <c r="C515" s="262">
        <v>0</v>
      </c>
      <c r="D515" s="262">
        <v>0</v>
      </c>
      <c r="E515" s="262">
        <v>0</v>
      </c>
      <c r="F515" s="210"/>
    </row>
    <row r="516" spans="1:6" s="135" customFormat="1" ht="15.75" x14ac:dyDescent="0.25">
      <c r="A516" s="145"/>
      <c r="B516" s="210" t="s">
        <v>226</v>
      </c>
      <c r="C516" s="213">
        <v>83.1</v>
      </c>
      <c r="D516" s="213">
        <v>83</v>
      </c>
      <c r="E516" s="213">
        <v>99.88</v>
      </c>
      <c r="F516" s="210"/>
    </row>
    <row r="517" spans="1:6" ht="66" x14ac:dyDescent="0.25">
      <c r="A517" s="145"/>
      <c r="B517" s="48" t="s">
        <v>162</v>
      </c>
      <c r="C517" s="6"/>
      <c r="D517" s="6"/>
      <c r="E517" s="6"/>
      <c r="F517" s="108" t="s">
        <v>163</v>
      </c>
    </row>
    <row r="518" spans="1:6" ht="15.75" x14ac:dyDescent="0.25">
      <c r="A518" s="273">
        <v>17</v>
      </c>
      <c r="B518" s="9" t="s">
        <v>128</v>
      </c>
      <c r="C518" s="35">
        <v>83.1</v>
      </c>
      <c r="D518" s="35">
        <v>82.99</v>
      </c>
      <c r="E518" s="162">
        <v>99.88</v>
      </c>
      <c r="F518" s="136"/>
    </row>
    <row r="519" spans="1:6" ht="78.75" x14ac:dyDescent="0.25">
      <c r="A519" s="273"/>
      <c r="B519" s="5" t="s">
        <v>219</v>
      </c>
      <c r="C519" s="184"/>
      <c r="D519" s="2"/>
      <c r="E519" s="2"/>
      <c r="F519" s="31" t="s">
        <v>170</v>
      </c>
    </row>
    <row r="520" spans="1:6" ht="15.75" x14ac:dyDescent="0.25">
      <c r="A520" s="273"/>
      <c r="B520" s="9" t="s">
        <v>9</v>
      </c>
      <c r="C520" s="28">
        <v>5</v>
      </c>
      <c r="D520" s="28">
        <v>5</v>
      </c>
      <c r="E520" s="28">
        <v>100</v>
      </c>
      <c r="F520" s="122"/>
    </row>
    <row r="521" spans="1:6" ht="15.75" x14ac:dyDescent="0.25">
      <c r="A521" s="275">
        <v>18</v>
      </c>
      <c r="B521" s="222" t="s">
        <v>3</v>
      </c>
      <c r="C521" s="211">
        <v>0</v>
      </c>
      <c r="D521" s="211">
        <v>0</v>
      </c>
      <c r="E521" s="211">
        <v>0</v>
      </c>
      <c r="F521" s="210"/>
    </row>
    <row r="522" spans="1:6" s="135" customFormat="1" ht="15.75" x14ac:dyDescent="0.25">
      <c r="A522" s="273"/>
      <c r="B522" s="222" t="s">
        <v>15</v>
      </c>
      <c r="C522" s="262">
        <v>0</v>
      </c>
      <c r="D522" s="262">
        <v>0</v>
      </c>
      <c r="E522" s="262">
        <v>0</v>
      </c>
      <c r="F522" s="210"/>
    </row>
    <row r="523" spans="1:6" s="135" customFormat="1" ht="15.75" x14ac:dyDescent="0.25">
      <c r="A523" s="273"/>
      <c r="B523" s="210" t="s">
        <v>226</v>
      </c>
      <c r="C523" s="213">
        <f>C520-C521</f>
        <v>5</v>
      </c>
      <c r="D523" s="213">
        <f>D520-D521</f>
        <v>5</v>
      </c>
      <c r="E523" s="213">
        <f>D523/C523*100</f>
        <v>100</v>
      </c>
      <c r="F523" s="210"/>
    </row>
    <row r="524" spans="1:6" ht="66" x14ac:dyDescent="0.25">
      <c r="A524" s="273"/>
      <c r="B524" s="48" t="s">
        <v>164</v>
      </c>
      <c r="C524" s="6"/>
      <c r="D524" s="6"/>
      <c r="E524" s="6"/>
      <c r="F524" s="108" t="s">
        <v>163</v>
      </c>
    </row>
    <row r="525" spans="1:6" ht="15.75" x14ac:dyDescent="0.25">
      <c r="A525" s="273"/>
      <c r="B525" s="9" t="s">
        <v>128</v>
      </c>
      <c r="C525" s="35">
        <v>5</v>
      </c>
      <c r="D525" s="35">
        <v>5</v>
      </c>
      <c r="E525" s="162">
        <v>100</v>
      </c>
      <c r="F525" s="136"/>
    </row>
    <row r="526" spans="1:6" ht="78.75" x14ac:dyDescent="0.25">
      <c r="A526" s="273"/>
      <c r="B526" s="5" t="s">
        <v>244</v>
      </c>
      <c r="C526" s="2"/>
      <c r="D526" s="2"/>
      <c r="E526" s="2"/>
      <c r="F526" s="137" t="s">
        <v>245</v>
      </c>
    </row>
    <row r="527" spans="1:6" ht="15.75" x14ac:dyDescent="0.25">
      <c r="A527" s="273"/>
      <c r="B527" s="9" t="s">
        <v>9</v>
      </c>
      <c r="C527" s="28">
        <v>112.86</v>
      </c>
      <c r="D527" s="28">
        <v>108.7</v>
      </c>
      <c r="E527" s="28">
        <v>96.32</v>
      </c>
      <c r="F527" s="122"/>
    </row>
    <row r="528" spans="1:6" ht="15.75" x14ac:dyDescent="0.25">
      <c r="A528" s="275">
        <v>19</v>
      </c>
      <c r="B528" s="222" t="s">
        <v>3</v>
      </c>
      <c r="C528" s="220">
        <v>0</v>
      </c>
      <c r="D528" s="220">
        <v>0</v>
      </c>
      <c r="E528" s="220">
        <v>0</v>
      </c>
      <c r="F528" s="210"/>
    </row>
    <row r="529" spans="1:7" s="135" customFormat="1" ht="15.75" x14ac:dyDescent="0.25">
      <c r="A529" s="273"/>
      <c r="B529" s="222" t="s">
        <v>15</v>
      </c>
      <c r="C529" s="268">
        <v>0</v>
      </c>
      <c r="D529" s="268">
        <v>0</v>
      </c>
      <c r="E529" s="268">
        <v>0</v>
      </c>
      <c r="F529" s="210"/>
    </row>
    <row r="530" spans="1:7" s="135" customFormat="1" ht="15.75" x14ac:dyDescent="0.25">
      <c r="A530" s="273"/>
      <c r="B530" s="210" t="s">
        <v>226</v>
      </c>
      <c r="C530" s="214">
        <v>112.9</v>
      </c>
      <c r="D530" s="214">
        <v>108.7</v>
      </c>
      <c r="E530" s="214">
        <v>96.32</v>
      </c>
      <c r="F530" s="210"/>
    </row>
    <row r="531" spans="1:7" ht="78.75" x14ac:dyDescent="0.25">
      <c r="A531" s="273"/>
      <c r="B531" s="5" t="s">
        <v>246</v>
      </c>
      <c r="C531" s="2"/>
      <c r="D531" s="2"/>
      <c r="E531" s="2"/>
      <c r="F531" s="137" t="s">
        <v>170</v>
      </c>
    </row>
    <row r="532" spans="1:7" ht="15.75" x14ac:dyDescent="0.25">
      <c r="A532" s="273"/>
      <c r="B532" s="9" t="s">
        <v>9</v>
      </c>
      <c r="C532" s="28">
        <v>1238.23</v>
      </c>
      <c r="D532" s="28">
        <v>1238.2</v>
      </c>
      <c r="E532" s="28">
        <v>100</v>
      </c>
      <c r="F532" s="122"/>
    </row>
    <row r="533" spans="1:7" ht="15.75" x14ac:dyDescent="0.25">
      <c r="A533" s="273"/>
      <c r="B533" s="269" t="s">
        <v>3</v>
      </c>
      <c r="C533" s="220">
        <v>0</v>
      </c>
      <c r="D533" s="220">
        <v>0</v>
      </c>
      <c r="E533" s="220">
        <v>0</v>
      </c>
      <c r="F533" s="210"/>
    </row>
    <row r="534" spans="1:7" ht="15.75" x14ac:dyDescent="0.25">
      <c r="A534" s="273"/>
      <c r="B534" s="269" t="s">
        <v>15</v>
      </c>
      <c r="C534" s="268">
        <v>0</v>
      </c>
      <c r="D534" s="268">
        <v>0</v>
      </c>
      <c r="E534" s="268">
        <v>0</v>
      </c>
      <c r="F534" s="210"/>
    </row>
    <row r="535" spans="1:7" ht="15.75" x14ac:dyDescent="0.25">
      <c r="A535" s="275">
        <v>20</v>
      </c>
      <c r="B535" s="270" t="s">
        <v>226</v>
      </c>
      <c r="C535" s="214">
        <v>1238.2</v>
      </c>
      <c r="D535" s="214">
        <v>1238.2</v>
      </c>
      <c r="E535" s="214">
        <v>0</v>
      </c>
      <c r="F535" s="210"/>
    </row>
    <row r="536" spans="1:7" ht="66" x14ac:dyDescent="0.25">
      <c r="A536" s="273"/>
      <c r="B536" s="163" t="s">
        <v>165</v>
      </c>
      <c r="C536" s="15"/>
      <c r="D536" s="15"/>
      <c r="E536" s="15"/>
      <c r="F536" s="157" t="s">
        <v>163</v>
      </c>
    </row>
    <row r="537" spans="1:7" ht="15.75" x14ac:dyDescent="0.25">
      <c r="A537" s="273"/>
      <c r="B537" s="9" t="s">
        <v>128</v>
      </c>
      <c r="C537" s="153">
        <v>1238.2</v>
      </c>
      <c r="D537" s="35">
        <v>1238.2</v>
      </c>
      <c r="E537" s="162">
        <v>100</v>
      </c>
      <c r="F537" s="136"/>
    </row>
    <row r="538" spans="1:7" ht="94.5" x14ac:dyDescent="0.25">
      <c r="A538" s="273"/>
      <c r="B538" s="5" t="s">
        <v>247</v>
      </c>
      <c r="C538" s="2"/>
      <c r="D538" s="2"/>
      <c r="E538" s="2"/>
      <c r="F538" s="137" t="s">
        <v>248</v>
      </c>
    </row>
    <row r="539" spans="1:7" ht="15.75" x14ac:dyDescent="0.25">
      <c r="A539" s="273"/>
      <c r="B539" s="9" t="s">
        <v>9</v>
      </c>
      <c r="C539" s="28">
        <v>10</v>
      </c>
      <c r="D539" s="28">
        <v>9.9469999999999992</v>
      </c>
      <c r="E539" s="28">
        <v>99.47</v>
      </c>
      <c r="F539" s="122"/>
    </row>
    <row r="540" spans="1:7" ht="15.75" x14ac:dyDescent="0.25">
      <c r="B540" s="269" t="s">
        <v>3</v>
      </c>
      <c r="C540" s="220">
        <v>0</v>
      </c>
      <c r="D540" s="220">
        <v>0</v>
      </c>
      <c r="E540" s="220">
        <v>0</v>
      </c>
      <c r="F540" s="210"/>
    </row>
    <row r="541" spans="1:7" s="135" customFormat="1" ht="15.75" x14ac:dyDescent="0.25">
      <c r="A541"/>
      <c r="B541" s="269" t="s">
        <v>15</v>
      </c>
      <c r="C541" s="268">
        <v>0</v>
      </c>
      <c r="D541" s="268">
        <v>0</v>
      </c>
      <c r="E541" s="268">
        <v>0</v>
      </c>
      <c r="F541" s="210"/>
    </row>
    <row r="542" spans="1:7" s="135" customFormat="1" ht="15.75" x14ac:dyDescent="0.25">
      <c r="B542" s="270" t="s">
        <v>226</v>
      </c>
      <c r="C542" s="213">
        <v>10</v>
      </c>
      <c r="D542" s="213">
        <v>9.9</v>
      </c>
      <c r="E542" s="213">
        <v>99.5</v>
      </c>
      <c r="F542" s="210"/>
      <c r="G542" s="147"/>
    </row>
    <row r="543" spans="1:7" ht="66" x14ac:dyDescent="0.25">
      <c r="A543" s="135"/>
      <c r="B543" s="163" t="s">
        <v>172</v>
      </c>
      <c r="C543" s="114"/>
      <c r="D543" s="114"/>
      <c r="E543" s="114"/>
      <c r="F543" s="157" t="s">
        <v>249</v>
      </c>
    </row>
    <row r="544" spans="1:7" ht="15.75" x14ac:dyDescent="0.25">
      <c r="A544" s="126">
        <v>0</v>
      </c>
      <c r="B544" s="152" t="s">
        <v>128</v>
      </c>
      <c r="C544" s="35">
        <v>10</v>
      </c>
      <c r="D544" s="35">
        <v>9.9</v>
      </c>
      <c r="E544" s="35">
        <v>99.5</v>
      </c>
      <c r="F544" s="2"/>
    </row>
    <row r="545" spans="1:6" ht="78.75" x14ac:dyDescent="0.25">
      <c r="A545" s="148">
        <v>21</v>
      </c>
      <c r="B545" s="5" t="s">
        <v>250</v>
      </c>
      <c r="C545" s="149"/>
      <c r="D545" s="149"/>
      <c r="E545" s="149"/>
      <c r="F545" s="137" t="s">
        <v>173</v>
      </c>
    </row>
    <row r="546" spans="1:6" ht="15.75" x14ac:dyDescent="0.25">
      <c r="A546" s="148"/>
      <c r="B546" s="152" t="s">
        <v>9</v>
      </c>
      <c r="C546" s="154">
        <v>5</v>
      </c>
      <c r="D546" s="154">
        <v>5</v>
      </c>
      <c r="E546" s="134">
        <v>100</v>
      </c>
      <c r="F546" s="166"/>
    </row>
    <row r="547" spans="1:6" s="148" customFormat="1" ht="15.75" x14ac:dyDescent="0.25">
      <c r="B547" s="269" t="s">
        <v>3</v>
      </c>
      <c r="C547" s="220">
        <v>0</v>
      </c>
      <c r="D547" s="220">
        <v>0</v>
      </c>
      <c r="E547" s="220">
        <v>0</v>
      </c>
      <c r="F547" s="210"/>
    </row>
    <row r="548" spans="1:6" s="148" customFormat="1" ht="15.75" x14ac:dyDescent="0.25">
      <c r="B548" s="269" t="s">
        <v>15</v>
      </c>
      <c r="C548" s="268">
        <v>0</v>
      </c>
      <c r="D548" s="268">
        <v>0</v>
      </c>
      <c r="E548" s="268">
        <v>0</v>
      </c>
      <c r="F548" s="210"/>
    </row>
    <row r="549" spans="1:6" ht="15.75" x14ac:dyDescent="0.25">
      <c r="A549" s="148"/>
      <c r="B549" s="270" t="s">
        <v>5</v>
      </c>
      <c r="C549" s="271">
        <v>5</v>
      </c>
      <c r="D549" s="271">
        <v>5</v>
      </c>
      <c r="E549" s="271">
        <v>100</v>
      </c>
      <c r="F549" s="210"/>
    </row>
    <row r="550" spans="1:6" ht="66" x14ac:dyDescent="0.25">
      <c r="A550" s="148"/>
      <c r="B550" s="163" t="s">
        <v>171</v>
      </c>
      <c r="C550" s="114"/>
      <c r="D550" s="114"/>
      <c r="E550" s="114"/>
      <c r="F550" s="157" t="s">
        <v>163</v>
      </c>
    </row>
    <row r="551" spans="1:6" ht="15.75" x14ac:dyDescent="0.25">
      <c r="A551" s="126"/>
      <c r="B551" s="152" t="s">
        <v>128</v>
      </c>
      <c r="C551" s="153">
        <v>5</v>
      </c>
      <c r="D551" s="153">
        <v>5</v>
      </c>
      <c r="E551" s="115">
        <v>100</v>
      </c>
      <c r="F551" s="149"/>
    </row>
    <row r="552" spans="1:6" ht="94.5" x14ac:dyDescent="0.25">
      <c r="A552">
        <v>21</v>
      </c>
      <c r="B552" s="208" t="s">
        <v>282</v>
      </c>
      <c r="C552" s="149"/>
      <c r="D552" s="149"/>
      <c r="E552" s="149"/>
      <c r="F552" s="137" t="s">
        <v>283</v>
      </c>
    </row>
    <row r="553" spans="1:6" ht="15.75" x14ac:dyDescent="0.25">
      <c r="B553" s="152" t="s">
        <v>9</v>
      </c>
      <c r="C553" s="154">
        <v>74609.8</v>
      </c>
      <c r="D553" s="154">
        <v>73167.5</v>
      </c>
      <c r="E553" s="134">
        <v>98.07</v>
      </c>
      <c r="F553" s="166"/>
    </row>
    <row r="554" spans="1:6" s="135" customFormat="1" ht="15.75" x14ac:dyDescent="0.25">
      <c r="A554"/>
      <c r="B554" s="269" t="s">
        <v>3</v>
      </c>
      <c r="C554" s="220">
        <v>4193.3999999999996</v>
      </c>
      <c r="D554" s="220">
        <v>4193.3999999999996</v>
      </c>
      <c r="E554" s="220">
        <v>0</v>
      </c>
      <c r="F554" s="210"/>
    </row>
    <row r="555" spans="1:6" s="135" customFormat="1" ht="15.75" x14ac:dyDescent="0.25">
      <c r="A555" s="148"/>
      <c r="B555" s="269" t="s">
        <v>15</v>
      </c>
      <c r="C555" s="268">
        <v>29411.7</v>
      </c>
      <c r="D555" s="268">
        <v>29265.8</v>
      </c>
      <c r="E555" s="268">
        <v>0</v>
      </c>
      <c r="F555" s="210"/>
    </row>
    <row r="556" spans="1:6" ht="15.75" x14ac:dyDescent="0.25">
      <c r="A556" s="148"/>
      <c r="B556" s="270" t="s">
        <v>5</v>
      </c>
      <c r="C556" s="271">
        <v>41004.699999999997</v>
      </c>
      <c r="D556" s="271">
        <v>39708.300000000003</v>
      </c>
      <c r="E556" s="271">
        <v>0</v>
      </c>
      <c r="F556" s="210"/>
    </row>
    <row r="557" spans="1:6" ht="31.5" x14ac:dyDescent="0.25">
      <c r="B557" s="204" t="s">
        <v>284</v>
      </c>
      <c r="C557" s="171">
        <v>4323.55</v>
      </c>
      <c r="D557" s="171">
        <v>4323.55</v>
      </c>
      <c r="E557" s="171">
        <v>100</v>
      </c>
      <c r="F557" s="157"/>
    </row>
    <row r="558" spans="1:6" ht="63" x14ac:dyDescent="0.25">
      <c r="A558" s="126"/>
      <c r="B558" s="204" t="s">
        <v>285</v>
      </c>
      <c r="C558" s="171">
        <v>17894.740000000002</v>
      </c>
      <c r="D558" s="171">
        <v>17748.84</v>
      </c>
      <c r="E558" s="171">
        <v>99.2</v>
      </c>
      <c r="F558" s="157"/>
    </row>
    <row r="559" spans="1:6" ht="47.25" x14ac:dyDescent="0.25">
      <c r="A559">
        <v>22</v>
      </c>
      <c r="B559" s="204" t="s">
        <v>286</v>
      </c>
      <c r="C559" s="171">
        <v>579.9</v>
      </c>
      <c r="D559" s="171">
        <v>579.9</v>
      </c>
      <c r="E559" s="171">
        <v>100</v>
      </c>
      <c r="F559" s="157"/>
    </row>
    <row r="560" spans="1:6" ht="47.25" x14ac:dyDescent="0.25">
      <c r="B560" s="204" t="s">
        <v>287</v>
      </c>
      <c r="C560" s="171">
        <v>4684.2</v>
      </c>
      <c r="D560" s="171">
        <v>4680.3999999999996</v>
      </c>
      <c r="E560" s="171">
        <v>99.9</v>
      </c>
      <c r="F560" s="157"/>
    </row>
    <row r="561" spans="1:6" ht="47.25" x14ac:dyDescent="0.25">
      <c r="B561" s="204" t="s">
        <v>288</v>
      </c>
      <c r="C561" s="171">
        <v>2193</v>
      </c>
      <c r="D561" s="171">
        <v>2193</v>
      </c>
      <c r="E561" s="171">
        <v>100</v>
      </c>
      <c r="F561" s="157"/>
    </row>
    <row r="562" spans="1:6" ht="47.25" x14ac:dyDescent="0.25">
      <c r="A562" s="135"/>
      <c r="B562" s="204" t="s">
        <v>289</v>
      </c>
      <c r="C562" s="171">
        <v>1052.5999999999999</v>
      </c>
      <c r="D562" s="171">
        <v>1052.5999999999999</v>
      </c>
      <c r="E562" s="171">
        <v>100</v>
      </c>
      <c r="F562" s="157"/>
    </row>
    <row r="563" spans="1:6" ht="66" x14ac:dyDescent="0.25">
      <c r="A563" s="135"/>
      <c r="B563" s="204" t="s">
        <v>290</v>
      </c>
      <c r="C563" s="171">
        <v>14943.5</v>
      </c>
      <c r="D563" s="171">
        <v>14282.3</v>
      </c>
      <c r="E563" s="171">
        <v>95.6</v>
      </c>
      <c r="F563" s="157" t="s">
        <v>294</v>
      </c>
    </row>
    <row r="564" spans="1:6" ht="66" x14ac:dyDescent="0.25">
      <c r="B564" s="204" t="s">
        <v>291</v>
      </c>
      <c r="C564" s="171">
        <v>2062.0300000000002</v>
      </c>
      <c r="D564" s="171">
        <v>2056.83</v>
      </c>
      <c r="E564" s="171">
        <v>99.75</v>
      </c>
      <c r="F564" s="157" t="s">
        <v>163</v>
      </c>
    </row>
    <row r="565" spans="1:6" ht="66" x14ac:dyDescent="0.25">
      <c r="B565" s="204" t="s">
        <v>292</v>
      </c>
      <c r="C565" s="171">
        <v>26004.06</v>
      </c>
      <c r="D565" s="171">
        <v>25378.05</v>
      </c>
      <c r="E565" s="171">
        <v>97.6</v>
      </c>
      <c r="F565" s="157" t="s">
        <v>295</v>
      </c>
    </row>
    <row r="566" spans="1:6" ht="66" x14ac:dyDescent="0.25">
      <c r="B566" s="204" t="s">
        <v>293</v>
      </c>
      <c r="C566" s="171">
        <v>872.2</v>
      </c>
      <c r="D566" s="171">
        <v>872.2</v>
      </c>
      <c r="E566" s="171">
        <v>100</v>
      </c>
      <c r="F566" s="157" t="s">
        <v>163</v>
      </c>
    </row>
    <row r="567" spans="1:6" ht="15.75" x14ac:dyDescent="0.25">
      <c r="B567" s="152" t="s">
        <v>128</v>
      </c>
      <c r="C567" s="141">
        <v>74609.8</v>
      </c>
      <c r="D567" s="141">
        <v>73167.5</v>
      </c>
      <c r="E567" s="209">
        <v>100</v>
      </c>
      <c r="F567" s="149"/>
    </row>
  </sheetData>
  <mergeCells count="94">
    <mergeCell ref="A474:A479"/>
    <mergeCell ref="A427:A430"/>
    <mergeCell ref="A432:A436"/>
    <mergeCell ref="A423:A426"/>
    <mergeCell ref="A480:A483"/>
    <mergeCell ref="B421:F421"/>
    <mergeCell ref="A452:A455"/>
    <mergeCell ref="A456:A460"/>
    <mergeCell ref="A461:A466"/>
    <mergeCell ref="A467:A472"/>
    <mergeCell ref="A419:A421"/>
    <mergeCell ref="A442:A451"/>
    <mergeCell ref="B348:F348"/>
    <mergeCell ref="A347:A353"/>
    <mergeCell ref="B393:F393"/>
    <mergeCell ref="C96:F96"/>
    <mergeCell ref="A82:A88"/>
    <mergeCell ref="A89:A95"/>
    <mergeCell ref="A162:A168"/>
    <mergeCell ref="A125:A131"/>
    <mergeCell ref="A132:A138"/>
    <mergeCell ref="A139:A140"/>
    <mergeCell ref="A307:A315"/>
    <mergeCell ref="A235:A243"/>
    <mergeCell ref="A275:A281"/>
    <mergeCell ref="A282:A289"/>
    <mergeCell ref="A317:A323"/>
    <mergeCell ref="B318:F318"/>
    <mergeCell ref="A207:A213"/>
    <mergeCell ref="B208:F208"/>
    <mergeCell ref="A191:A206"/>
    <mergeCell ref="B2:F2"/>
    <mergeCell ref="B3:F3"/>
    <mergeCell ref="C6:C7"/>
    <mergeCell ref="D6:D7"/>
    <mergeCell ref="E6:E7"/>
    <mergeCell ref="F6:F7"/>
    <mergeCell ref="B4:F4"/>
    <mergeCell ref="B6:B7"/>
    <mergeCell ref="A55:A61"/>
    <mergeCell ref="A169:A175"/>
    <mergeCell ref="B74:F74"/>
    <mergeCell ref="A65:A74"/>
    <mergeCell ref="C17:E17"/>
    <mergeCell ref="A155:A161"/>
    <mergeCell ref="A182:A188"/>
    <mergeCell ref="A141:A147"/>
    <mergeCell ref="C16:F16"/>
    <mergeCell ref="A62:A64"/>
    <mergeCell ref="B26:F26"/>
    <mergeCell ref="A27:A33"/>
    <mergeCell ref="A34:A40"/>
    <mergeCell ref="A41:A47"/>
    <mergeCell ref="A97:A105"/>
    <mergeCell ref="A48:A54"/>
    <mergeCell ref="A75:A81"/>
    <mergeCell ref="A106:A112"/>
    <mergeCell ref="A113:A119"/>
    <mergeCell ref="A120:A124"/>
    <mergeCell ref="A148:A154"/>
    <mergeCell ref="B276:F276"/>
    <mergeCell ref="A264:A274"/>
    <mergeCell ref="B246:F246"/>
    <mergeCell ref="A228:A233"/>
    <mergeCell ref="A252:A258"/>
    <mergeCell ref="A244:A251"/>
    <mergeCell ref="A259:A263"/>
    <mergeCell ref="A486:A490"/>
    <mergeCell ref="A498:A503"/>
    <mergeCell ref="A504:A507"/>
    <mergeCell ref="A6:A7"/>
    <mergeCell ref="A17:A25"/>
    <mergeCell ref="A304:A306"/>
    <mergeCell ref="A214:A220"/>
    <mergeCell ref="A221:A227"/>
    <mergeCell ref="A399:A409"/>
    <mergeCell ref="A354:A360"/>
    <mergeCell ref="A361:A367"/>
    <mergeCell ref="A410:A417"/>
    <mergeCell ref="A324:A330"/>
    <mergeCell ref="A331:A336"/>
    <mergeCell ref="A382:A390"/>
    <mergeCell ref="A368:A374"/>
    <mergeCell ref="A375:A381"/>
    <mergeCell ref="A290:A296"/>
    <mergeCell ref="A297:A303"/>
    <mergeCell ref="A392:A398"/>
    <mergeCell ref="A337:A345"/>
    <mergeCell ref="A491:A497"/>
    <mergeCell ref="A535:A539"/>
    <mergeCell ref="A521:A527"/>
    <mergeCell ref="A528:A534"/>
    <mergeCell ref="A518:A520"/>
    <mergeCell ref="A510:A515"/>
  </mergeCells>
  <pageMargins left="0.78740157480314965" right="0.39370078740157483" top="0.74803149606299213" bottom="0.74803149606299213" header="0.31496062992125984" footer="0.31496062992125984"/>
  <pageSetup paperSize="9" scale="75" fitToHeight="2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F5"/>
  <sheetViews>
    <sheetView workbookViewId="0">
      <selection activeCell="D17" sqref="D17"/>
    </sheetView>
  </sheetViews>
  <sheetFormatPr defaultRowHeight="15" x14ac:dyDescent="0.25"/>
  <cols>
    <col min="1" max="1" width="5" customWidth="1"/>
    <col min="2" max="2" width="43.28515625" customWidth="1"/>
    <col min="3" max="5" width="12.7109375" customWidth="1"/>
    <col min="6" max="6" width="33.28515625" customWidth="1"/>
  </cols>
  <sheetData>
    <row r="2" spans="1:6" ht="9.75" customHeight="1" x14ac:dyDescent="0.25"/>
    <row r="3" spans="1:6" ht="57.75" customHeight="1" x14ac:dyDescent="0.25">
      <c r="B3" s="322"/>
      <c r="C3" s="322"/>
      <c r="D3" s="322"/>
      <c r="E3" s="322"/>
      <c r="F3" s="322"/>
    </row>
    <row r="4" spans="1:6" ht="24" customHeight="1" x14ac:dyDescent="0.25"/>
    <row r="5" spans="1:6" s="92" customFormat="1" ht="39.75" customHeight="1" x14ac:dyDescent="0.25">
      <c r="A5" s="321"/>
      <c r="B5" s="321"/>
      <c r="C5" s="321"/>
      <c r="D5" s="321"/>
      <c r="E5" s="321"/>
      <c r="F5" s="321"/>
    </row>
  </sheetData>
  <mergeCells count="2">
    <mergeCell ref="A5:F5"/>
    <mergeCell ref="B3:F3"/>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МП</vt:lpstr>
      <vt:lpstr>МАП</vt:lpstr>
      <vt:lpstr>Лист3</vt:lpstr>
      <vt:lpstr>Лист2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2026-03-19T12:00:37Z</dcterms:modified>
</cp:coreProperties>
</file>